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agan\Desktop\"/>
    </mc:Choice>
  </mc:AlternateContent>
  <xr:revisionPtr revIDLastSave="0" documentId="13_ncr:1_{75F6E6E5-929E-4ACF-B547-08488B49B4BD}" xr6:coauthVersionLast="36" xr6:coauthVersionMax="36" xr10:uidLastSave="{00000000-0000-0000-0000-000000000000}"/>
  <bookViews>
    <workbookView xWindow="0" yWindow="0" windowWidth="28800" windowHeight="12225" activeTab="1" xr2:uid="{C6112E60-3524-4E96-A613-6F7A4A29DD7D}"/>
  </bookViews>
  <sheets>
    <sheet name="SCHEDULE A" sheetId="1" r:id="rId1"/>
    <sheet name="SCHEDULE B" sheetId="3" r:id="rId2"/>
    <sheet name="Sheet1" sheetId="5" r:id="rId3"/>
    <sheet name="SCHEDULE C" sheetId="2" r:id="rId4"/>
    <sheet name="lookup values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7" i="3"/>
  <c r="G7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H20" i="3" s="1"/>
  <c r="F21" i="3"/>
  <c r="F22" i="3"/>
  <c r="F23" i="3"/>
  <c r="F24" i="3"/>
  <c r="F25" i="3"/>
  <c r="F26" i="3"/>
  <c r="F27" i="3"/>
  <c r="F28" i="3"/>
  <c r="F29" i="3"/>
  <c r="F30" i="3"/>
  <c r="F31" i="3"/>
  <c r="G31" i="3" s="1"/>
  <c r="H31" i="3" s="1"/>
  <c r="F32" i="3"/>
  <c r="G32" i="3" s="1"/>
  <c r="H32" i="3" s="1"/>
  <c r="F33" i="3"/>
  <c r="F34" i="3"/>
  <c r="F35" i="3"/>
  <c r="F36" i="3"/>
  <c r="F37" i="3"/>
  <c r="G37" i="3" s="1"/>
  <c r="H37" i="3" s="1"/>
  <c r="F38" i="3"/>
  <c r="F39" i="3"/>
  <c r="F40" i="3"/>
  <c r="F41" i="3"/>
  <c r="G41" i="3" s="1"/>
  <c r="H41" i="3" s="1"/>
  <c r="F42" i="3"/>
  <c r="F43" i="3"/>
  <c r="G43" i="3" s="1"/>
  <c r="H43" i="3" s="1"/>
  <c r="F44" i="3"/>
  <c r="G44" i="3" s="1"/>
  <c r="H44" i="3" s="1"/>
  <c r="F45" i="3"/>
  <c r="F46" i="3"/>
  <c r="F47" i="3"/>
  <c r="F48" i="3"/>
  <c r="F49" i="3"/>
  <c r="F50" i="3"/>
  <c r="F51" i="3"/>
  <c r="F52" i="3"/>
  <c r="F53" i="3"/>
  <c r="G53" i="3" s="1"/>
  <c r="H53" i="3" s="1"/>
  <c r="F54" i="3"/>
  <c r="G54" i="3" s="1"/>
  <c r="H54" i="3" s="1"/>
  <c r="F55" i="3"/>
  <c r="G55" i="3" s="1"/>
  <c r="H55" i="3" s="1"/>
  <c r="F56" i="3"/>
  <c r="G56" i="3" s="1"/>
  <c r="H56" i="3" s="1"/>
  <c r="F57" i="3"/>
  <c r="F58" i="3"/>
  <c r="F59" i="3"/>
  <c r="F60" i="3"/>
  <c r="F61" i="3"/>
  <c r="F62" i="3"/>
  <c r="F63" i="3"/>
  <c r="F64" i="3"/>
  <c r="F65" i="3"/>
  <c r="G65" i="3" s="1"/>
  <c r="H65" i="3" s="1"/>
  <c r="F66" i="3"/>
  <c r="F67" i="3"/>
  <c r="G67" i="3" s="1"/>
  <c r="H67" i="3" s="1"/>
  <c r="F68" i="3"/>
  <c r="G68" i="3" s="1"/>
  <c r="H68" i="3" s="1"/>
  <c r="F69" i="3"/>
  <c r="F70" i="3"/>
  <c r="F71" i="3"/>
  <c r="F72" i="3"/>
  <c r="F73" i="3"/>
  <c r="G73" i="3" s="1"/>
  <c r="H73" i="3" s="1"/>
  <c r="F74" i="3"/>
  <c r="F75" i="3"/>
  <c r="F76" i="3"/>
  <c r="G76" i="3" s="1"/>
  <c r="H76" i="3" s="1"/>
  <c r="F77" i="3"/>
  <c r="G77" i="3" s="1"/>
  <c r="H77" i="3" s="1"/>
  <c r="F78" i="3"/>
  <c r="G78" i="3" s="1"/>
  <c r="H78" i="3" s="1"/>
  <c r="F79" i="3"/>
  <c r="G79" i="3" s="1"/>
  <c r="H79" i="3" s="1"/>
  <c r="F80" i="3"/>
  <c r="G80" i="3" s="1"/>
  <c r="H80" i="3" s="1"/>
  <c r="F81" i="3"/>
  <c r="F82" i="3"/>
  <c r="F83" i="3"/>
  <c r="F84" i="3"/>
  <c r="F85" i="3"/>
  <c r="F86" i="3"/>
  <c r="G86" i="3" s="1"/>
  <c r="H86" i="3" s="1"/>
  <c r="F87" i="3"/>
  <c r="F88" i="3"/>
  <c r="F89" i="3"/>
  <c r="F90" i="3"/>
  <c r="G90" i="3" s="1"/>
  <c r="H90" i="3" s="1"/>
  <c r="F91" i="3"/>
  <c r="G91" i="3" s="1"/>
  <c r="H91" i="3" s="1"/>
  <c r="F92" i="3"/>
  <c r="G92" i="3" s="1"/>
  <c r="H92" i="3" s="1"/>
  <c r="F93" i="3"/>
  <c r="F94" i="3"/>
  <c r="F95" i="3"/>
  <c r="F96" i="3"/>
  <c r="F97" i="3"/>
  <c r="G97" i="3" s="1"/>
  <c r="H97" i="3" s="1"/>
  <c r="F98" i="3"/>
  <c r="F99" i="3"/>
  <c r="F100" i="3"/>
  <c r="F101" i="3"/>
  <c r="G101" i="3" s="1"/>
  <c r="H101" i="3" s="1"/>
  <c r="F102" i="3"/>
  <c r="G102" i="3" s="1"/>
  <c r="H102" i="3" s="1"/>
  <c r="F103" i="3"/>
  <c r="G103" i="3" s="1"/>
  <c r="H103" i="3" s="1"/>
  <c r="F104" i="3"/>
  <c r="G104" i="3" s="1"/>
  <c r="H104" i="3" s="1"/>
  <c r="F105" i="3"/>
  <c r="F106" i="3"/>
  <c r="F107" i="3"/>
  <c r="F8" i="3"/>
  <c r="G8" i="3" s="1"/>
  <c r="G22" i="3"/>
  <c r="H22" i="3" s="1"/>
  <c r="G25" i="3"/>
  <c r="H25" i="3" s="1"/>
  <c r="G28" i="3"/>
  <c r="H28" i="3" s="1"/>
  <c r="G33" i="3"/>
  <c r="H33" i="3" s="1"/>
  <c r="G34" i="3"/>
  <c r="H34" i="3" s="1"/>
  <c r="G40" i="3"/>
  <c r="H40" i="3" s="1"/>
  <c r="G45" i="3"/>
  <c r="H45" i="3" s="1"/>
  <c r="G46" i="3"/>
  <c r="H46" i="3" s="1"/>
  <c r="G49" i="3"/>
  <c r="H49" i="3" s="1"/>
  <c r="G52" i="3"/>
  <c r="H52" i="3" s="1"/>
  <c r="G57" i="3"/>
  <c r="H57" i="3" s="1"/>
  <c r="G58" i="3"/>
  <c r="H58" i="3" s="1"/>
  <c r="G61" i="3"/>
  <c r="H61" i="3" s="1"/>
  <c r="G64" i="3"/>
  <c r="H64" i="3" s="1"/>
  <c r="G69" i="3"/>
  <c r="H69" i="3" s="1"/>
  <c r="G70" i="3"/>
  <c r="H70" i="3" s="1"/>
  <c r="G81" i="3"/>
  <c r="H81" i="3" s="1"/>
  <c r="G82" i="3"/>
  <c r="H82" i="3" s="1"/>
  <c r="G85" i="3"/>
  <c r="H85" i="3" s="1"/>
  <c r="G88" i="3"/>
  <c r="H88" i="3" s="1"/>
  <c r="G89" i="3"/>
  <c r="H89" i="3" s="1"/>
  <c r="G93" i="3"/>
  <c r="H93" i="3" s="1"/>
  <c r="G94" i="3"/>
  <c r="H94" i="3" s="1"/>
  <c r="G100" i="3"/>
  <c r="H100" i="3" s="1"/>
  <c r="G105" i="3"/>
  <c r="H105" i="3" s="1"/>
  <c r="G106" i="3"/>
  <c r="H106" i="3" s="1"/>
  <c r="D14" i="2"/>
  <c r="D13" i="2"/>
  <c r="D12" i="2"/>
  <c r="D11" i="2"/>
  <c r="D10" i="2"/>
  <c r="D9" i="2"/>
  <c r="D8" i="2"/>
  <c r="D7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E107" i="3"/>
  <c r="G107" i="3"/>
  <c r="H107" i="3" s="1"/>
  <c r="E106" i="3"/>
  <c r="E105" i="3"/>
  <c r="E104" i="3"/>
  <c r="E103" i="3"/>
  <c r="E102" i="3"/>
  <c r="E101" i="3"/>
  <c r="E100" i="3"/>
  <c r="G99" i="3"/>
  <c r="H99" i="3" s="1"/>
  <c r="E99" i="3"/>
  <c r="G98" i="3"/>
  <c r="H98" i="3" s="1"/>
  <c r="E98" i="3"/>
  <c r="E97" i="3"/>
  <c r="G96" i="3"/>
  <c r="H96" i="3" s="1"/>
  <c r="E96" i="3"/>
  <c r="G95" i="3"/>
  <c r="H95" i="3" s="1"/>
  <c r="E95" i="3"/>
  <c r="E94" i="3"/>
  <c r="E93" i="3"/>
  <c r="E92" i="3"/>
  <c r="E91" i="3"/>
  <c r="E90" i="3"/>
  <c r="E89" i="3"/>
  <c r="E88" i="3"/>
  <c r="G87" i="3"/>
  <c r="H87" i="3" s="1"/>
  <c r="E87" i="3"/>
  <c r="E86" i="3"/>
  <c r="E85" i="3"/>
  <c r="G84" i="3"/>
  <c r="H84" i="3" s="1"/>
  <c r="E84" i="3"/>
  <c r="G83" i="3"/>
  <c r="H83" i="3" s="1"/>
  <c r="E83" i="3"/>
  <c r="E82" i="3"/>
  <c r="E81" i="3"/>
  <c r="E80" i="3"/>
  <c r="E79" i="3"/>
  <c r="E78" i="3"/>
  <c r="E77" i="3"/>
  <c r="E76" i="3"/>
  <c r="G75" i="3"/>
  <c r="H75" i="3" s="1"/>
  <c r="E75" i="3"/>
  <c r="G74" i="3"/>
  <c r="H74" i="3" s="1"/>
  <c r="E74" i="3"/>
  <c r="E73" i="3"/>
  <c r="G72" i="3"/>
  <c r="H72" i="3" s="1"/>
  <c r="E72" i="3"/>
  <c r="G71" i="3"/>
  <c r="H71" i="3" s="1"/>
  <c r="E71" i="3"/>
  <c r="E70" i="3"/>
  <c r="E69" i="3"/>
  <c r="E68" i="3"/>
  <c r="E67" i="3"/>
  <c r="G66" i="3"/>
  <c r="H66" i="3" s="1"/>
  <c r="E66" i="3"/>
  <c r="E65" i="3"/>
  <c r="E64" i="3"/>
  <c r="G63" i="3"/>
  <c r="H63" i="3" s="1"/>
  <c r="E63" i="3"/>
  <c r="G62" i="3"/>
  <c r="H62" i="3" s="1"/>
  <c r="E62" i="3"/>
  <c r="E61" i="3"/>
  <c r="G60" i="3"/>
  <c r="H60" i="3" s="1"/>
  <c r="E60" i="3"/>
  <c r="G59" i="3"/>
  <c r="H59" i="3" s="1"/>
  <c r="E59" i="3"/>
  <c r="E58" i="3"/>
  <c r="E57" i="3"/>
  <c r="E56" i="3"/>
  <c r="E55" i="3"/>
  <c r="E54" i="3"/>
  <c r="E53" i="3"/>
  <c r="E52" i="3"/>
  <c r="G51" i="3"/>
  <c r="H51" i="3" s="1"/>
  <c r="E51" i="3"/>
  <c r="G50" i="3"/>
  <c r="H50" i="3" s="1"/>
  <c r="E50" i="3"/>
  <c r="E49" i="3"/>
  <c r="G48" i="3"/>
  <c r="H48" i="3" s="1"/>
  <c r="E48" i="3"/>
  <c r="G47" i="3"/>
  <c r="H47" i="3" s="1"/>
  <c r="E47" i="3"/>
  <c r="E46" i="3"/>
  <c r="E45" i="3"/>
  <c r="E44" i="3"/>
  <c r="E43" i="3"/>
  <c r="G42" i="3"/>
  <c r="H42" i="3" s="1"/>
  <c r="E42" i="3"/>
  <c r="E41" i="3"/>
  <c r="E40" i="3"/>
  <c r="G39" i="3"/>
  <c r="H39" i="3" s="1"/>
  <c r="E39" i="3"/>
  <c r="G38" i="3"/>
  <c r="H38" i="3" s="1"/>
  <c r="E38" i="3"/>
  <c r="E37" i="3"/>
  <c r="G36" i="3"/>
  <c r="H36" i="3" s="1"/>
  <c r="E36" i="3"/>
  <c r="G35" i="3"/>
  <c r="H35" i="3" s="1"/>
  <c r="E35" i="3"/>
  <c r="E34" i="3"/>
  <c r="E33" i="3"/>
  <c r="E32" i="3"/>
  <c r="E31" i="3"/>
  <c r="G30" i="3"/>
  <c r="H30" i="3" s="1"/>
  <c r="E30" i="3"/>
  <c r="G29" i="3"/>
  <c r="H29" i="3" s="1"/>
  <c r="E29" i="3"/>
  <c r="E28" i="3"/>
  <c r="G27" i="3"/>
  <c r="H27" i="3" s="1"/>
  <c r="E27" i="3"/>
  <c r="G26" i="3"/>
  <c r="H26" i="3" s="1"/>
  <c r="E26" i="3"/>
  <c r="E25" i="3"/>
  <c r="G24" i="3"/>
  <c r="H24" i="3" s="1"/>
  <c r="E24" i="3"/>
  <c r="G23" i="3"/>
  <c r="H23" i="3" s="1"/>
  <c r="E23" i="3"/>
  <c r="E22" i="3"/>
  <c r="G21" i="3"/>
  <c r="H21" i="3" s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H19" i="3" l="1"/>
  <c r="H18" i="3"/>
  <c r="H17" i="3"/>
  <c r="H15" i="3"/>
  <c r="H8" i="3"/>
  <c r="H16" i="3"/>
  <c r="H11" i="3"/>
  <c r="H13" i="3"/>
  <c r="H10" i="3"/>
  <c r="H12" i="3"/>
  <c r="H14" i="3"/>
  <c r="H9" i="3"/>
  <c r="H7" i="3"/>
  <c r="E16" i="1"/>
  <c r="E13" i="1"/>
  <c r="E19" i="1" l="1"/>
  <c r="E20" i="1" s="1"/>
  <c r="E14" i="1"/>
  <c r="E15" i="1" s="1"/>
  <c r="E22" i="1" l="1"/>
</calcChain>
</file>

<file path=xl/sharedStrings.xml><?xml version="1.0" encoding="utf-8"?>
<sst xmlns="http://schemas.openxmlformats.org/spreadsheetml/2006/main" count="57" uniqueCount="40">
  <si>
    <t>Amount over $800K</t>
  </si>
  <si>
    <t>Total Tax due</t>
  </si>
  <si>
    <t>Property
 Selling price</t>
  </si>
  <si>
    <t>Tax Rate
Tier 2 @ $2.30
insert in Sch B column (b)</t>
  </si>
  <si>
    <t>Tax Rate
Tier 1 @ $2.30
insert in Sch B column (a)</t>
  </si>
  <si>
    <t>Total real estate conveyance tax collected from Schedule B, column 1, line 2.</t>
  </si>
  <si>
    <t>Total real estate conveyance tax collected from Schedule B, column 2, line 2</t>
  </si>
  <si>
    <t>Total mobile and manufactured home conveyance tax collected from Schedule C, line 2</t>
  </si>
  <si>
    <t>Amount retained by municipality. Multiply line 5 by 78.57% (0.7857)</t>
  </si>
  <si>
    <t>Recording Date</t>
  </si>
  <si>
    <t>DO NOT EDIT THESE CALCULATIONS</t>
  </si>
  <si>
    <t>Y</t>
  </si>
  <si>
    <t>N</t>
  </si>
  <si>
    <t>STEP1 - Fill in details for these columns only</t>
  </si>
  <si>
    <t>VIEW SCHEDULE C: Mobile and manufactured homes</t>
  </si>
  <si>
    <t>SCHEDULE B: Itemized Real Estate Conveyances</t>
  </si>
  <si>
    <t>VIEW SCHEDULE B: Itemized Real Estate Conveyances</t>
  </si>
  <si>
    <t>RETURN TO SCHEDULE A</t>
  </si>
  <si>
    <t>Enter your transactions in SCHEDULE B and/or SCHEDULE C</t>
  </si>
  <si>
    <t>Sch A: Line 1</t>
  </si>
  <si>
    <t>Sch A: Line 2</t>
  </si>
  <si>
    <t>Amount retained by municipality. Multiply line 1 by 47.83% (0.4783)</t>
  </si>
  <si>
    <t>Sch A: Line 3</t>
  </si>
  <si>
    <t>Net real estate conveyance tax due. Subtract line 2 from line 1.</t>
  </si>
  <si>
    <t>Sch A: Line 4</t>
  </si>
  <si>
    <t>Sch A: Line 5</t>
  </si>
  <si>
    <t>Sch A: Line 6</t>
  </si>
  <si>
    <t>Sch A: Line 7</t>
  </si>
  <si>
    <t>Sch A: Line 8</t>
  </si>
  <si>
    <t>Net mobile and manufactured home conveyance tax due. Subtract line 6 from line 5</t>
  </si>
  <si>
    <t>TOTAL REMITTANCE DUE: 
Add lines 3, 4 and 7</t>
  </si>
  <si>
    <t xml:space="preserve">SCHEDULE A </t>
  </si>
  <si>
    <t xml:space="preserve">Do not modify dollars in this section. </t>
  </si>
  <si>
    <t>Add your transactions to Schedule B and/or Schedule C using the links above or going to the appropriate tab.</t>
  </si>
  <si>
    <t>Residential Property (Y/N)</t>
  </si>
  <si>
    <t>SCHEDULE C: Mobile and manufactured homes</t>
  </si>
  <si>
    <t>DO NOT EDIT THIS COLUMMN</t>
  </si>
  <si>
    <t>Tax RateTier 1 @ $2.30
insert in Sch B column (a)</t>
  </si>
  <si>
    <t>Transaction Stamp Number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</si>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</sst>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44" fontId="0" fillId="0" borderId="0" xfId="1" applyFont="1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0" fontId="5" fillId="0" borderId="0" xfId="2"/>
    <xf numFmtId="14" fontId="4" fillId="3" borderId="3" xfId="0" applyNumberFormat="1" applyFont="1" applyFill="1" applyBorder="1"/>
    <xf numFmtId="44" fontId="4" fillId="3" borderId="3" xfId="1" applyNumberFormat="1" applyFont="1" applyFill="1" applyBorder="1" applyAlignment="1">
      <alignment wrapText="1"/>
    </xf>
    <xf numFmtId="44" fontId="3" fillId="6" borderId="0" xfId="1" applyFont="1" applyFill="1" applyAlignment="1">
      <alignment wrapText="1"/>
    </xf>
    <xf numFmtId="44" fontId="0" fillId="6" borderId="0" xfId="1" applyFont="1" applyFill="1"/>
    <xf numFmtId="44" fontId="3" fillId="6" borderId="0" xfId="1" applyFont="1" applyFill="1"/>
    <xf numFmtId="44" fontId="0" fillId="6" borderId="0" xfId="1" quotePrefix="1" applyNumberFormat="1" applyFont="1" applyFill="1"/>
    <xf numFmtId="44" fontId="0" fillId="6" borderId="0" xfId="1" applyNumberFormat="1" applyFont="1" applyFill="1"/>
    <xf numFmtId="44" fontId="3" fillId="6" borderId="0" xfId="1" applyNumberFormat="1" applyFont="1" applyFill="1"/>
    <xf numFmtId="44" fontId="1" fillId="6" borderId="0" xfId="1" applyFont="1" applyFill="1" applyAlignment="1">
      <alignment wrapText="1"/>
    </xf>
    <xf numFmtId="44" fontId="0" fillId="7" borderId="0" xfId="1" applyFont="1" applyFill="1"/>
    <xf numFmtId="44" fontId="3" fillId="7" borderId="0" xfId="1" applyFont="1" applyFill="1"/>
    <xf numFmtId="44" fontId="7" fillId="6" borderId="7" xfId="1" applyFont="1" applyFill="1" applyBorder="1" applyAlignment="1">
      <alignment horizontal="center"/>
    </xf>
    <xf numFmtId="44" fontId="8" fillId="0" borderId="0" xfId="1" applyFont="1"/>
    <xf numFmtId="44" fontId="0" fillId="0" borderId="0" xfId="0" applyNumberFormat="1"/>
    <xf numFmtId="44" fontId="9" fillId="0" borderId="0" xfId="1" applyFont="1"/>
    <xf numFmtId="44" fontId="8" fillId="0" borderId="0" xfId="1" applyFont="1" applyAlignment="1">
      <alignment wrapText="1"/>
    </xf>
    <xf numFmtId="44" fontId="8" fillId="0" borderId="8" xfId="1" applyFont="1" applyBorder="1"/>
    <xf numFmtId="44" fontId="0" fillId="6" borderId="0" xfId="1" applyFont="1" applyFill="1" applyAlignment="1">
      <alignment wrapText="1"/>
    </xf>
    <xf numFmtId="0" fontId="4" fillId="3" borderId="2" xfId="0" applyFont="1" applyFill="1" applyBorder="1" applyAlignment="1">
      <alignment wrapText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14" fontId="0" fillId="0" borderId="0" xfId="1" applyNumberFormat="1" applyFont="1" applyProtection="1">
      <protection locked="0"/>
    </xf>
    <xf numFmtId="0" fontId="5" fillId="5" borderId="10" xfId="2" applyFill="1" applyBorder="1" applyAlignment="1" applyProtection="1">
      <alignment horizontal="center" vertical="center"/>
      <protection locked="0"/>
    </xf>
    <xf numFmtId="0" fontId="5" fillId="8" borderId="6" xfId="2" applyFill="1" applyBorder="1" applyAlignment="1" applyProtection="1">
      <alignment horizontal="center" vertical="center"/>
      <protection locked="0"/>
    </xf>
    <xf numFmtId="0" fontId="5" fillId="8" borderId="5" xfId="2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/>
    </xf>
    <xf numFmtId="0" fontId="5" fillId="5" borderId="6" xfId="2" applyFill="1" applyBorder="1" applyAlignment="1" applyProtection="1">
      <alignment horizontal="center" vertical="center"/>
      <protection locked="0"/>
    </xf>
    <xf numFmtId="0" fontId="5" fillId="5" borderId="4" xfId="2" applyFill="1" applyBorder="1" applyAlignment="1" applyProtection="1">
      <alignment horizontal="center" vertical="center"/>
      <protection locked="0"/>
    </xf>
    <xf numFmtId="0" fontId="5" fillId="5" borderId="5" xfId="2" applyFill="1" applyBorder="1" applyAlignment="1" applyProtection="1">
      <alignment horizontal="center" vertical="center"/>
      <protection locked="0"/>
    </xf>
    <xf numFmtId="44" fontId="7" fillId="6" borderId="7" xfId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protection locked="0" hidden="0"/>
    </dxf>
    <dxf>
      <protection locked="0" hidden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8A5ABC-71FB-44CB-9F23-8C21CF21967B}" name="Table1" displayName="Table1" ref="A6:H107" totalsRowShown="0" headerRowDxfId="17" dataDxfId="16" headerRowCellStyle="Currency" dataCellStyle="Currency">
  <autoFilter ref="A6:H107" xr:uid="{0399A538-3918-470B-B696-A492B9E34C53}"/>
  <tableColumns count="8">
    <tableColumn id="1" xr3:uid="{6989E261-B0A1-4164-AA17-3AF8EAE6D78A}" name="Transaction Stamp Number" dataDxfId="15"/>
    <tableColumn id="8" xr3:uid="{D04641A7-C406-48CB-B270-48B7DB1895A5}" name="Recording Date" dataDxfId="14"/>
    <tableColumn id="7" xr3:uid="{C18EF7D4-F96F-463E-B945-9B47A73C8B5B}" name="Residential Property (Y/N)" dataDxfId="13"/>
    <tableColumn id="2" xr3:uid="{0E8C1BEA-457C-4DD1-999C-219A1346AAF9}" name="Property_x000a_ Selling price" dataDxfId="12" dataCellStyle="Currency"/>
    <tableColumn id="3" xr3:uid="{7B2C7219-4A12-4737-BA5D-3F7FF803BB32}" name="Tax Rate_x000a_Tier 1 @ $2.30_x000a_insert in Sch B column (a)" dataDxfId="11" dataCellStyle="Currency">
      <calculatedColumnFormula>+(D7/500)*2.3</calculatedColumnFormula>
    </tableColumn>
    <tableColumn id="4" xr3:uid="{EEDA9E69-E435-4DCD-A071-D183A9CAB51F}" name="Amount over $800K" dataDxfId="10" dataCellStyle="Currency">
      <calculatedColumnFormula>IF(Table1[[#This Row],[Residential Property (Y/N)]]="Y",IF(Table1[[#This Row],[Property
 Selling price]]&gt;800000,+D7-800000,0),0)</calculatedColumnFormula>
    </tableColumn>
    <tableColumn id="5" xr3:uid="{A05BB857-B4E1-4115-B5E2-21CF28E73863}" name="Tax Rate_x000a_Tier 2 @ $2.30_x000a_insert in Sch B column (b)" dataDxfId="9" dataCellStyle="Currency">
      <calculatedColumnFormula>+(F7/500)*2.3</calculatedColumnFormula>
    </tableColumn>
    <tableColumn id="6" xr3:uid="{15BF8978-06F3-48A8-9054-5F5FCB5181E0}" name="Total Tax due" dataDxfId="8" dataCellStyle="Currency">
      <calculatedColumnFormula>+G7+E7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4521E1-AE01-4F9A-97FE-9AEECE23F64A}" name="Table2" displayName="Table2" ref="A6:D100" totalsRowShown="0" headerRowDxfId="7" dataDxfId="5" headerRowBorderDxfId="6" tableBorderDxfId="4" headerRowCellStyle="Currency" dataCellStyle="Currency">
  <autoFilter ref="A6:D100" xr:uid="{70C69721-4A02-47AE-8476-CCAA055E0873}"/>
  <tableColumns count="4">
    <tableColumn id="1" xr3:uid="{BA43388A-017B-4DC9-8BAF-D7AE29BFB888}" name="Transaction Stamp Number" dataDxfId="3"/>
    <tableColumn id="2" xr3:uid="{C970F96A-4E34-49D8-9B18-A18FFD1CE87C}" name="Recording Date" dataDxfId="2"/>
    <tableColumn id="4" xr3:uid="{FE005884-CEB3-4D87-96E3-2E2BBBBE9D1E}" name="Property_x000a_ Selling price" dataDxfId="1" dataCellStyle="Currency"/>
    <tableColumn id="5" xr3:uid="{01700A89-1313-4977-ADBA-6026C38B4508}" name="Tax RateTier 1 @ $2.30_x000a_insert in Sch B column (a)" dataDxfId="0" dataCellStyle="Currency">
      <calculatedColumnFormula>+(C7/500)*2.3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1049-F9D0-4627-BDE9-C9153C3325C6}">
  <dimension ref="B2:I23"/>
  <sheetViews>
    <sheetView workbookViewId="0">
      <selection activeCell="C6" sqref="C6:D6"/>
    </sheetView>
  </sheetViews>
  <sheetFormatPr defaultRowHeight="15" x14ac:dyDescent="0.25"/>
  <cols>
    <col min="2" max="2" width="12.5703125" style="2" customWidth="1"/>
    <col min="3" max="3" width="15" customWidth="1"/>
    <col min="4" max="4" width="44.85546875" customWidth="1"/>
    <col min="5" max="5" width="14.28515625" bestFit="1" customWidth="1"/>
    <col min="6" max="6" width="11" customWidth="1"/>
  </cols>
  <sheetData>
    <row r="2" spans="2:9" ht="15.75" x14ac:dyDescent="0.25">
      <c r="B2" s="19" t="s">
        <v>18</v>
      </c>
    </row>
    <row r="3" spans="2:9" ht="15.75" thickBot="1" x14ac:dyDescent="0.3"/>
    <row r="4" spans="2:9" ht="23.25" customHeight="1" thickBot="1" x14ac:dyDescent="0.3">
      <c r="C4" s="32" t="s">
        <v>16</v>
      </c>
      <c r="D4" s="33"/>
      <c r="E4" s="2"/>
      <c r="F4" s="2"/>
      <c r="H4" s="2"/>
    </row>
    <row r="5" spans="2:9" ht="15.75" thickBot="1" x14ac:dyDescent="0.3">
      <c r="C5" s="6"/>
      <c r="D5" s="2"/>
      <c r="E5" s="2"/>
      <c r="F5" s="2"/>
      <c r="H5" s="2"/>
    </row>
    <row r="6" spans="2:9" ht="23.25" customHeight="1" thickBot="1" x14ac:dyDescent="0.3">
      <c r="C6" s="32" t="s">
        <v>14</v>
      </c>
      <c r="D6" s="33"/>
      <c r="E6" s="2"/>
      <c r="F6" s="2"/>
      <c r="H6" s="2"/>
    </row>
    <row r="7" spans="2:9" x14ac:dyDescent="0.25">
      <c r="C7" s="6"/>
      <c r="D7" s="2"/>
      <c r="E7" s="2"/>
      <c r="F7" s="2"/>
      <c r="H7" s="2"/>
    </row>
    <row r="8" spans="2:9" x14ac:dyDescent="0.25">
      <c r="C8" s="6"/>
      <c r="D8" s="2"/>
      <c r="E8" s="2"/>
      <c r="F8" s="2"/>
      <c r="H8" s="2"/>
    </row>
    <row r="9" spans="2:9" ht="18.75" x14ac:dyDescent="0.3">
      <c r="B9" s="34" t="s">
        <v>31</v>
      </c>
      <c r="C9" s="34"/>
      <c r="D9" s="34"/>
      <c r="E9" s="34"/>
      <c r="F9" s="34"/>
      <c r="G9" s="34"/>
      <c r="H9" s="34"/>
      <c r="I9" s="34"/>
    </row>
    <row r="10" spans="2:9" ht="15.75" x14ac:dyDescent="0.25">
      <c r="B10" s="21" t="s">
        <v>32</v>
      </c>
      <c r="H10" s="2"/>
    </row>
    <row r="11" spans="2:9" ht="15.75" x14ac:dyDescent="0.25">
      <c r="B11" s="21" t="s">
        <v>33</v>
      </c>
      <c r="F11" s="2"/>
      <c r="H11" s="2"/>
    </row>
    <row r="12" spans="2:9" ht="15.75" x14ac:dyDescent="0.25">
      <c r="B12" s="21"/>
      <c r="F12" s="2"/>
      <c r="H12" s="2"/>
    </row>
    <row r="13" spans="2:9" ht="30" x14ac:dyDescent="0.25">
      <c r="C13" t="s">
        <v>19</v>
      </c>
      <c r="D13" s="1" t="s">
        <v>5</v>
      </c>
      <c r="E13" s="2">
        <f>SUM(Table1[Tax Rate
Tier 1 @ $2.30
insert in Sch B column (a)])</f>
        <v>7780.9</v>
      </c>
      <c r="F13" s="2"/>
      <c r="H13" s="2"/>
    </row>
    <row r="14" spans="2:9" ht="30" x14ac:dyDescent="0.25">
      <c r="C14" s="1" t="s">
        <v>20</v>
      </c>
      <c r="D14" s="1" t="s">
        <v>21</v>
      </c>
      <c r="E14" s="2">
        <f>E13*0.4783</f>
        <v>3721.6044699999998</v>
      </c>
      <c r="F14" s="2"/>
      <c r="H14" s="2"/>
    </row>
    <row r="15" spans="2:9" ht="30" x14ac:dyDescent="0.25">
      <c r="C15" s="1" t="s">
        <v>22</v>
      </c>
      <c r="D15" s="1" t="s">
        <v>23</v>
      </c>
      <c r="E15" s="2">
        <f>E13-E14</f>
        <v>4059.2955299999999</v>
      </c>
      <c r="F15" s="2"/>
      <c r="H15" s="2"/>
    </row>
    <row r="16" spans="2:9" ht="30" x14ac:dyDescent="0.25">
      <c r="C16" t="s">
        <v>24</v>
      </c>
      <c r="D16" s="1" t="s">
        <v>6</v>
      </c>
      <c r="E16" s="20">
        <f>SUM(Table1[[#All],[Tax Rate
Tier 2 @ $2.30
insert in Sch B column (b)]])</f>
        <v>4080.2</v>
      </c>
      <c r="F16" s="2"/>
      <c r="H16" s="2"/>
    </row>
    <row r="17" spans="3:8" x14ac:dyDescent="0.25">
      <c r="F17" s="2"/>
      <c r="H17" s="2"/>
    </row>
    <row r="18" spans="3:8" ht="29.25" customHeight="1" x14ac:dyDescent="0.25">
      <c r="C18" t="s">
        <v>25</v>
      </c>
      <c r="D18" s="1" t="s">
        <v>7</v>
      </c>
      <c r="E18" s="2">
        <f>SUM(Table2[Tax RateTier 1 @ $2.30
insert in Sch B column (a)])</f>
        <v>0</v>
      </c>
      <c r="F18" s="2"/>
      <c r="H18" s="2"/>
    </row>
    <row r="19" spans="3:8" ht="30" x14ac:dyDescent="0.25">
      <c r="C19" t="s">
        <v>26</v>
      </c>
      <c r="D19" s="1" t="s">
        <v>8</v>
      </c>
      <c r="E19" s="2">
        <f>E18*0.7857</f>
        <v>0</v>
      </c>
      <c r="F19" s="2"/>
      <c r="H19" s="2"/>
    </row>
    <row r="20" spans="3:8" ht="30" x14ac:dyDescent="0.25">
      <c r="C20" t="s">
        <v>27</v>
      </c>
      <c r="D20" s="3" t="s">
        <v>29</v>
      </c>
      <c r="E20" s="2">
        <f>E18-E19</f>
        <v>0</v>
      </c>
      <c r="F20" s="2"/>
      <c r="H20" s="2"/>
    </row>
    <row r="21" spans="3:8" x14ac:dyDescent="0.25">
      <c r="C21" s="6"/>
      <c r="D21" s="2"/>
      <c r="E21" s="2"/>
      <c r="F21" s="2"/>
      <c r="H21" s="2"/>
    </row>
    <row r="22" spans="3:8" ht="32.25" thickBot="1" x14ac:dyDescent="0.3">
      <c r="C22" t="s">
        <v>28</v>
      </c>
      <c r="D22" s="22" t="s">
        <v>30</v>
      </c>
      <c r="E22" s="23">
        <f>E15+E16+E20</f>
        <v>8139.4955300000001</v>
      </c>
      <c r="F22" s="2"/>
      <c r="H22" s="2"/>
    </row>
    <row r="23" spans="3:8" ht="15.75" thickTop="1" x14ac:dyDescent="0.25"/>
  </sheetData>
  <sheetProtection sheet="1" objects="1" scenarios="1" selectLockedCells="1"/>
  <mergeCells count="3">
    <mergeCell ref="C4:D4"/>
    <mergeCell ref="C6:D6"/>
    <mergeCell ref="B9:I9"/>
  </mergeCells>
  <hyperlinks>
    <hyperlink ref="C6" location="Sheet1!A109" display="VIEW SCHEDULE C: Mobile and manufactured homes" xr:uid="{EAABB9A3-ADED-42A3-A9DE-098C3DAB2E7C}"/>
    <hyperlink ref="C4" location="Sheet1!A3" display="VIEW SCHEDULE B: Itemized Real Estate Conveyances" xr:uid="{EA3341BA-B2C1-4381-975C-248BCFA9308D}"/>
    <hyperlink ref="C4:D4" location="'SCHEDULE B'!A1" display="VIEW SCHEDULE B: Itemized Real Estate Conveyances" xr:uid="{BEED6ECD-D479-44C7-A11D-BD10B2A98764}"/>
    <hyperlink ref="C6:D6" location="'SCHEDULE C'!A1" display="VIEW SCHEDULE C: Mobile and manufactured homes" xr:uid="{E2B75976-2827-4698-B574-9970287AED21}"/>
  </hyperlinks>
  <pageMargins left="0.1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4250-E6FA-4BE5-B3C9-965D1B8AB425}">
  <sheetPr>
    <pageSetUpPr fitToPage="1"/>
  </sheetPr>
  <dimension ref="A1:R107"/>
  <sheetViews>
    <sheetView tabSelected="1" workbookViewId="0">
      <selection activeCell="D8" sqref="D8"/>
    </sheetView>
  </sheetViews>
  <sheetFormatPr defaultRowHeight="15" x14ac:dyDescent="0.25"/>
  <cols>
    <col min="1" max="1" width="14.42578125" bestFit="1" customWidth="1"/>
    <col min="2" max="2" width="16.85546875" bestFit="1" customWidth="1"/>
    <col min="3" max="3" width="12.5703125" customWidth="1"/>
    <col min="4" max="4" width="16.28515625" bestFit="1" customWidth="1"/>
    <col min="5" max="5" width="15.5703125" bestFit="1" customWidth="1"/>
    <col min="6" max="6" width="16.28515625" bestFit="1" customWidth="1"/>
    <col min="7" max="7" width="15.5703125" bestFit="1" customWidth="1"/>
    <col min="8" max="8" width="12.5703125" bestFit="1" customWidth="1"/>
  </cols>
  <sheetData>
    <row r="1" spans="1:18" ht="15.75" thickBot="1" x14ac:dyDescent="0.3"/>
    <row r="2" spans="1:18" ht="22.5" customHeight="1" thickBot="1" x14ac:dyDescent="0.3">
      <c r="F2" s="35" t="s">
        <v>17</v>
      </c>
      <c r="G2" s="36"/>
      <c r="H2" s="37"/>
    </row>
    <row r="4" spans="1:18" ht="18.75" x14ac:dyDescent="0.3">
      <c r="A4" s="34" t="s">
        <v>15</v>
      </c>
      <c r="B4" s="34"/>
      <c r="C4" s="34"/>
      <c r="D4" s="34"/>
      <c r="E4" s="34"/>
      <c r="F4" s="34"/>
      <c r="G4" s="34"/>
      <c r="H4" s="34"/>
      <c r="J4" s="2"/>
    </row>
    <row r="5" spans="1:18" ht="15.75" thickBot="1" x14ac:dyDescent="0.3">
      <c r="B5" s="39" t="s">
        <v>13</v>
      </c>
      <c r="C5" s="39"/>
      <c r="D5" s="39"/>
      <c r="E5" s="38" t="s">
        <v>10</v>
      </c>
      <c r="F5" s="38"/>
      <c r="G5" s="38"/>
      <c r="H5" s="38"/>
      <c r="J5" s="2"/>
    </row>
    <row r="6" spans="1:18" ht="60" x14ac:dyDescent="0.25">
      <c r="A6" s="1" t="s">
        <v>38</v>
      </c>
      <c r="B6" s="4" t="s">
        <v>9</v>
      </c>
      <c r="C6" s="1" t="s">
        <v>34</v>
      </c>
      <c r="D6" s="3" t="s">
        <v>2</v>
      </c>
      <c r="E6" s="15" t="s">
        <v>4</v>
      </c>
      <c r="F6" s="24" t="s">
        <v>0</v>
      </c>
      <c r="G6" s="15" t="s">
        <v>3</v>
      </c>
      <c r="H6" s="9" t="s">
        <v>1</v>
      </c>
      <c r="J6" s="2"/>
    </row>
    <row r="7" spans="1:18" x14ac:dyDescent="0.25">
      <c r="A7" s="26"/>
      <c r="B7" s="27">
        <v>44865</v>
      </c>
      <c r="C7" s="28" t="s">
        <v>11</v>
      </c>
      <c r="D7" s="29">
        <v>4500</v>
      </c>
      <c r="E7" s="10">
        <f t="shared" ref="E7:E38" si="0">+(D7/500)*2.3</f>
        <v>20.7</v>
      </c>
      <c r="F7" s="10">
        <f>IF(Table1[[#This Row],[Residential Property (Y/N)]]="Y",IF(Table1[[#This Row],[Property
 Selling price]]&gt;800000,+D7-800000,0),0)</f>
        <v>0</v>
      </c>
      <c r="G7" s="10">
        <f t="shared" ref="G7:G38" si="1">+(F7/500)*2.3</f>
        <v>0</v>
      </c>
      <c r="H7" s="11">
        <f t="shared" ref="H7:H38" si="2">+G7+E7</f>
        <v>20.7</v>
      </c>
      <c r="J7" s="2"/>
    </row>
    <row r="8" spans="1:18" x14ac:dyDescent="0.25">
      <c r="A8" s="26"/>
      <c r="B8" s="27"/>
      <c r="C8" s="28" t="s">
        <v>11</v>
      </c>
      <c r="D8" s="29">
        <v>1687000</v>
      </c>
      <c r="E8" s="16">
        <f t="shared" si="0"/>
        <v>7760.2</v>
      </c>
      <c r="F8" s="16">
        <f>IF(Table1[[#This Row],[Residential Property (Y/N)]]="Y",IF(Table1[[#This Row],[Property
 Selling price]]&gt;800000,+D8-800000,0),0)</f>
        <v>887000</v>
      </c>
      <c r="G8" s="16">
        <f t="shared" si="1"/>
        <v>4080.2</v>
      </c>
      <c r="H8" s="17">
        <f t="shared" si="2"/>
        <v>11840.4</v>
      </c>
      <c r="J8" s="2"/>
    </row>
    <row r="9" spans="1:18" x14ac:dyDescent="0.25">
      <c r="A9" s="26"/>
      <c r="B9" s="27"/>
      <c r="C9" s="28" t="s">
        <v>11</v>
      </c>
      <c r="D9" s="29">
        <v>0</v>
      </c>
      <c r="E9" s="10">
        <f t="shared" si="0"/>
        <v>0</v>
      </c>
      <c r="F9" s="10">
        <f>IF(Table1[[#This Row],[Residential Property (Y/N)]]="Y",IF(Table1[[#This Row],[Property
 Selling price]]&gt;800000,+D9-800000,0),0)</f>
        <v>0</v>
      </c>
      <c r="G9" s="10">
        <f t="shared" si="1"/>
        <v>0</v>
      </c>
      <c r="H9" s="11">
        <f t="shared" si="2"/>
        <v>0</v>
      </c>
      <c r="J9" s="2"/>
    </row>
    <row r="10" spans="1:18" x14ac:dyDescent="0.25">
      <c r="A10" s="26"/>
      <c r="B10" s="27"/>
      <c r="C10" s="28" t="s">
        <v>11</v>
      </c>
      <c r="D10" s="29">
        <v>0</v>
      </c>
      <c r="E10" s="16">
        <f t="shared" si="0"/>
        <v>0</v>
      </c>
      <c r="F10" s="16">
        <f>IF(Table1[[#This Row],[Residential Property (Y/N)]]="Y",IF(Table1[[#This Row],[Property
 Selling price]]&gt;800000,+D10-800000,0),0)</f>
        <v>0</v>
      </c>
      <c r="G10" s="16">
        <f t="shared" si="1"/>
        <v>0</v>
      </c>
      <c r="H10" s="17">
        <f t="shared" si="2"/>
        <v>0</v>
      </c>
      <c r="J10" s="2"/>
    </row>
    <row r="11" spans="1:18" x14ac:dyDescent="0.25">
      <c r="A11" s="26"/>
      <c r="B11" s="27"/>
      <c r="C11" s="28" t="s">
        <v>39</v>
      </c>
      <c r="D11" s="29">
        <v>0</v>
      </c>
      <c r="E11" s="10">
        <f t="shared" si="0"/>
        <v>0</v>
      </c>
      <c r="F11" s="10">
        <f>IF(Table1[[#This Row],[Residential Property (Y/N)]]="Y",IF(Table1[[#This Row],[Property
 Selling price]]&gt;800000,+D11-800000,0),0)</f>
        <v>0</v>
      </c>
      <c r="G11" s="10">
        <f t="shared" si="1"/>
        <v>0</v>
      </c>
      <c r="H11" s="11">
        <f t="shared" si="2"/>
        <v>0</v>
      </c>
      <c r="J11" s="2"/>
    </row>
    <row r="12" spans="1:18" x14ac:dyDescent="0.25">
      <c r="A12" s="26"/>
      <c r="B12" s="27"/>
      <c r="C12" s="28" t="s">
        <v>39</v>
      </c>
      <c r="D12" s="29">
        <v>0</v>
      </c>
      <c r="E12" s="16">
        <f t="shared" si="0"/>
        <v>0</v>
      </c>
      <c r="F12" s="16">
        <f>IF(Table1[[#This Row],[Residential Property (Y/N)]]="Y",IF(Table1[[#This Row],[Property
 Selling price]]&gt;800000,+D12-800000,0),0)</f>
        <v>0</v>
      </c>
      <c r="G12" s="16">
        <f t="shared" si="1"/>
        <v>0</v>
      </c>
      <c r="H12" s="17">
        <f t="shared" si="2"/>
        <v>0</v>
      </c>
      <c r="J12" s="2"/>
      <c r="L12" s="2"/>
      <c r="M12" s="2"/>
      <c r="P12" s="2"/>
    </row>
    <row r="13" spans="1:18" x14ac:dyDescent="0.25">
      <c r="A13" s="26"/>
      <c r="B13" s="30"/>
      <c r="C13" s="28" t="s">
        <v>39</v>
      </c>
      <c r="D13" s="29">
        <v>0</v>
      </c>
      <c r="E13" s="10">
        <f t="shared" si="0"/>
        <v>0</v>
      </c>
      <c r="F13" s="10">
        <f>IF(Table1[[#This Row],[Residential Property (Y/N)]]="Y",IF(Table1[[#This Row],[Property
 Selling price]]&gt;800000,+D13-800000,0),0)</f>
        <v>0</v>
      </c>
      <c r="G13" s="10">
        <f t="shared" si="1"/>
        <v>0</v>
      </c>
      <c r="H13" s="11">
        <f t="shared" si="2"/>
        <v>0</v>
      </c>
      <c r="J13" s="2"/>
      <c r="L13" s="2"/>
      <c r="M13" s="2"/>
      <c r="N13" s="2"/>
      <c r="O13" s="2"/>
      <c r="P13" s="2"/>
      <c r="R13" s="2"/>
    </row>
    <row r="14" spans="1:18" x14ac:dyDescent="0.25">
      <c r="A14" s="26"/>
      <c r="B14" s="27"/>
      <c r="C14" s="28" t="s">
        <v>39</v>
      </c>
      <c r="D14" s="29">
        <v>0</v>
      </c>
      <c r="E14" s="16">
        <f t="shared" si="0"/>
        <v>0</v>
      </c>
      <c r="F14" s="16">
        <f>IF(Table1[[#This Row],[Residential Property (Y/N)]]="Y",IF(Table1[[#This Row],[Property
 Selling price]]&gt;800000,+D14-800000,0),0)</f>
        <v>0</v>
      </c>
      <c r="G14" s="16">
        <f t="shared" si="1"/>
        <v>0</v>
      </c>
      <c r="H14" s="17">
        <f t="shared" si="2"/>
        <v>0</v>
      </c>
      <c r="J14" s="2"/>
    </row>
    <row r="15" spans="1:18" x14ac:dyDescent="0.25">
      <c r="A15" s="26"/>
      <c r="B15" s="27"/>
      <c r="C15" s="28" t="s">
        <v>39</v>
      </c>
      <c r="D15" s="29">
        <v>0</v>
      </c>
      <c r="E15" s="10">
        <f t="shared" si="0"/>
        <v>0</v>
      </c>
      <c r="F15" s="10">
        <f>IF(Table1[[#This Row],[Residential Property (Y/N)]]="Y",IF(Table1[[#This Row],[Property
 Selling price]]&gt;800000,+D15-800000,0),0)</f>
        <v>0</v>
      </c>
      <c r="G15" s="10">
        <f t="shared" si="1"/>
        <v>0</v>
      </c>
      <c r="H15" s="11">
        <f t="shared" si="2"/>
        <v>0</v>
      </c>
      <c r="J15" s="2"/>
    </row>
    <row r="16" spans="1:18" x14ac:dyDescent="0.25">
      <c r="A16" s="26"/>
      <c r="B16" s="27"/>
      <c r="C16" s="28" t="s">
        <v>39</v>
      </c>
      <c r="D16" s="29">
        <v>0</v>
      </c>
      <c r="E16" s="16">
        <f t="shared" si="0"/>
        <v>0</v>
      </c>
      <c r="F16" s="16">
        <f>IF(Table1[[#This Row],[Residential Property (Y/N)]]="Y",IF(Table1[[#This Row],[Property
 Selling price]]&gt;800000,+D16-800000,0),0)</f>
        <v>0</v>
      </c>
      <c r="G16" s="16">
        <f t="shared" si="1"/>
        <v>0</v>
      </c>
      <c r="H16" s="17">
        <f t="shared" si="2"/>
        <v>0</v>
      </c>
      <c r="J16" s="2"/>
    </row>
    <row r="17" spans="1:10" x14ac:dyDescent="0.25">
      <c r="A17" s="26"/>
      <c r="B17" s="27"/>
      <c r="C17" s="28" t="s">
        <v>11</v>
      </c>
      <c r="D17" s="29">
        <v>0</v>
      </c>
      <c r="E17" s="10">
        <f t="shared" si="0"/>
        <v>0</v>
      </c>
      <c r="F17" s="10">
        <f>IF(Table1[[#This Row],[Residential Property (Y/N)]]="Y",IF(Table1[[#This Row],[Property
 Selling price]]&gt;800000,+D17-800000,0),0)</f>
        <v>0</v>
      </c>
      <c r="G17" s="10">
        <f t="shared" si="1"/>
        <v>0</v>
      </c>
      <c r="H17" s="11">
        <f t="shared" si="2"/>
        <v>0</v>
      </c>
      <c r="J17" s="2"/>
    </row>
    <row r="18" spans="1:10" x14ac:dyDescent="0.25">
      <c r="A18" s="26"/>
      <c r="B18" s="27"/>
      <c r="C18" s="28" t="s">
        <v>11</v>
      </c>
      <c r="D18" s="29">
        <v>0</v>
      </c>
      <c r="E18" s="16">
        <f t="shared" si="0"/>
        <v>0</v>
      </c>
      <c r="F18" s="16">
        <f>IF(Table1[[#This Row],[Residential Property (Y/N)]]="Y",IF(Table1[[#This Row],[Property
 Selling price]]&gt;800000,+D18-800000,0),0)</f>
        <v>0</v>
      </c>
      <c r="G18" s="16">
        <f t="shared" si="1"/>
        <v>0</v>
      </c>
      <c r="H18" s="17">
        <f t="shared" si="2"/>
        <v>0</v>
      </c>
      <c r="J18" s="2"/>
    </row>
    <row r="19" spans="1:10" x14ac:dyDescent="0.25">
      <c r="A19" s="26"/>
      <c r="B19" s="27"/>
      <c r="C19" s="28" t="s">
        <v>11</v>
      </c>
      <c r="D19" s="29">
        <v>0</v>
      </c>
      <c r="E19" s="10">
        <f t="shared" si="0"/>
        <v>0</v>
      </c>
      <c r="F19" s="10">
        <f>IF(Table1[[#This Row],[Residential Property (Y/N)]]="Y",IF(Table1[[#This Row],[Property
 Selling price]]&gt;800000,+D19-800000,0),0)</f>
        <v>0</v>
      </c>
      <c r="G19" s="10">
        <f t="shared" si="1"/>
        <v>0</v>
      </c>
      <c r="H19" s="11">
        <f t="shared" si="2"/>
        <v>0</v>
      </c>
      <c r="J19" s="2"/>
    </row>
    <row r="20" spans="1:10" x14ac:dyDescent="0.25">
      <c r="A20" s="26"/>
      <c r="B20" s="27"/>
      <c r="C20" s="28"/>
      <c r="D20" s="29">
        <v>0</v>
      </c>
      <c r="E20" s="16">
        <f t="shared" si="0"/>
        <v>0</v>
      </c>
      <c r="F20" s="16">
        <f>IF(Table1[[#This Row],[Residential Property (Y/N)]]="Y",IF(Table1[[#This Row],[Property
 Selling price]]&gt;800000,+D20-800000,0),0)</f>
        <v>0</v>
      </c>
      <c r="G20" s="16">
        <f t="shared" si="1"/>
        <v>0</v>
      </c>
      <c r="H20" s="17">
        <f t="shared" si="2"/>
        <v>0</v>
      </c>
      <c r="J20" s="2"/>
    </row>
    <row r="21" spans="1:10" x14ac:dyDescent="0.25">
      <c r="A21" s="26"/>
      <c r="B21" s="27"/>
      <c r="C21" s="28"/>
      <c r="D21" s="29">
        <v>0</v>
      </c>
      <c r="E21" s="10">
        <f t="shared" si="0"/>
        <v>0</v>
      </c>
      <c r="F21" s="10">
        <f>IF(Table1[[#This Row],[Residential Property (Y/N)]]="Y",IF(Table1[[#This Row],[Property
 Selling price]]&gt;800000,+D21-800000,0),0)</f>
        <v>0</v>
      </c>
      <c r="G21" s="10">
        <f t="shared" si="1"/>
        <v>0</v>
      </c>
      <c r="H21" s="11">
        <f t="shared" si="2"/>
        <v>0</v>
      </c>
      <c r="J21" s="2"/>
    </row>
    <row r="22" spans="1:10" x14ac:dyDescent="0.25">
      <c r="A22" s="26"/>
      <c r="B22" s="27"/>
      <c r="C22" s="28"/>
      <c r="D22" s="29">
        <v>0</v>
      </c>
      <c r="E22" s="16">
        <f t="shared" si="0"/>
        <v>0</v>
      </c>
      <c r="F22" s="16">
        <f>IF(Table1[[#This Row],[Residential Property (Y/N)]]="Y",IF(Table1[[#This Row],[Property
 Selling price]]&gt;800000,+D22-800000,0),0)</f>
        <v>0</v>
      </c>
      <c r="G22" s="16">
        <f t="shared" si="1"/>
        <v>0</v>
      </c>
      <c r="H22" s="17">
        <f t="shared" si="2"/>
        <v>0</v>
      </c>
      <c r="J22" s="2"/>
    </row>
    <row r="23" spans="1:10" x14ac:dyDescent="0.25">
      <c r="A23" s="26"/>
      <c r="B23" s="27"/>
      <c r="C23" s="28"/>
      <c r="D23" s="29"/>
      <c r="E23" s="10">
        <f t="shared" si="0"/>
        <v>0</v>
      </c>
      <c r="F23" s="10">
        <f>IF(Table1[[#This Row],[Residential Property (Y/N)]]="Y",IF(Table1[[#This Row],[Property
 Selling price]]&gt;800000,+D23-800000,0),0)</f>
        <v>0</v>
      </c>
      <c r="G23" s="10">
        <f t="shared" si="1"/>
        <v>0</v>
      </c>
      <c r="H23" s="11">
        <f t="shared" si="2"/>
        <v>0</v>
      </c>
      <c r="J23" s="2"/>
    </row>
    <row r="24" spans="1:10" x14ac:dyDescent="0.25">
      <c r="A24" s="26"/>
      <c r="B24" s="27"/>
      <c r="C24" s="28"/>
      <c r="D24" s="29"/>
      <c r="E24" s="16">
        <f t="shared" si="0"/>
        <v>0</v>
      </c>
      <c r="F24" s="16">
        <f>IF(Table1[[#This Row],[Residential Property (Y/N)]]="Y",IF(Table1[[#This Row],[Property
 Selling price]]&gt;800000,+D24-800000,0),0)</f>
        <v>0</v>
      </c>
      <c r="G24" s="16">
        <f t="shared" si="1"/>
        <v>0</v>
      </c>
      <c r="H24" s="17">
        <f t="shared" si="2"/>
        <v>0</v>
      </c>
      <c r="J24" s="2"/>
    </row>
    <row r="25" spans="1:10" x14ac:dyDescent="0.25">
      <c r="A25" s="26"/>
      <c r="B25" s="27"/>
      <c r="C25" s="28"/>
      <c r="D25" s="29"/>
      <c r="E25" s="10">
        <f t="shared" si="0"/>
        <v>0</v>
      </c>
      <c r="F25" s="10">
        <f>IF(Table1[[#This Row],[Residential Property (Y/N)]]="Y",IF(Table1[[#This Row],[Property
 Selling price]]&gt;800000,+D25-800000,0),0)</f>
        <v>0</v>
      </c>
      <c r="G25" s="10">
        <f t="shared" si="1"/>
        <v>0</v>
      </c>
      <c r="H25" s="11">
        <f t="shared" si="2"/>
        <v>0</v>
      </c>
      <c r="J25" s="2"/>
    </row>
    <row r="26" spans="1:10" x14ac:dyDescent="0.25">
      <c r="A26" s="26"/>
      <c r="B26" s="27"/>
      <c r="C26" s="28"/>
      <c r="D26" s="29"/>
      <c r="E26" s="16">
        <f t="shared" si="0"/>
        <v>0</v>
      </c>
      <c r="F26" s="16">
        <f>IF(Table1[[#This Row],[Residential Property (Y/N)]]="Y",IF(Table1[[#This Row],[Property
 Selling price]]&gt;800000,+D26-800000,0),0)</f>
        <v>0</v>
      </c>
      <c r="G26" s="16">
        <f t="shared" si="1"/>
        <v>0</v>
      </c>
      <c r="H26" s="17">
        <f t="shared" si="2"/>
        <v>0</v>
      </c>
      <c r="J26" s="2"/>
    </row>
    <row r="27" spans="1:10" x14ac:dyDescent="0.25">
      <c r="A27" s="26"/>
      <c r="B27" s="27"/>
      <c r="C27" s="28"/>
      <c r="D27" s="29"/>
      <c r="E27" s="10">
        <f t="shared" si="0"/>
        <v>0</v>
      </c>
      <c r="F27" s="10">
        <f>IF(Table1[[#This Row],[Residential Property (Y/N)]]="Y",IF(Table1[[#This Row],[Property
 Selling price]]&gt;800000,+D27-800000,0),0)</f>
        <v>0</v>
      </c>
      <c r="G27" s="10">
        <f t="shared" si="1"/>
        <v>0</v>
      </c>
      <c r="H27" s="11">
        <f t="shared" si="2"/>
        <v>0</v>
      </c>
      <c r="J27" s="2"/>
    </row>
    <row r="28" spans="1:10" x14ac:dyDescent="0.25">
      <c r="A28" s="26"/>
      <c r="B28" s="27"/>
      <c r="C28" s="28"/>
      <c r="D28" s="29"/>
      <c r="E28" s="16">
        <f t="shared" si="0"/>
        <v>0</v>
      </c>
      <c r="F28" s="16">
        <f>IF(Table1[[#This Row],[Residential Property (Y/N)]]="Y",IF(Table1[[#This Row],[Property
 Selling price]]&gt;800000,+D28-800000,0),0)</f>
        <v>0</v>
      </c>
      <c r="G28" s="16">
        <f t="shared" si="1"/>
        <v>0</v>
      </c>
      <c r="H28" s="17">
        <f t="shared" si="2"/>
        <v>0</v>
      </c>
      <c r="J28" s="2"/>
    </row>
    <row r="29" spans="1:10" x14ac:dyDescent="0.25">
      <c r="A29" s="26"/>
      <c r="B29" s="27"/>
      <c r="C29" s="28"/>
      <c r="D29" s="29"/>
      <c r="E29" s="10">
        <f t="shared" si="0"/>
        <v>0</v>
      </c>
      <c r="F29" s="10">
        <f>IF(Table1[[#This Row],[Residential Property (Y/N)]]="Y",IF(Table1[[#This Row],[Property
 Selling price]]&gt;800000,+D29-800000,0),0)</f>
        <v>0</v>
      </c>
      <c r="G29" s="10">
        <f t="shared" si="1"/>
        <v>0</v>
      </c>
      <c r="H29" s="11">
        <f t="shared" si="2"/>
        <v>0</v>
      </c>
      <c r="J29" s="2"/>
    </row>
    <row r="30" spans="1:10" x14ac:dyDescent="0.25">
      <c r="A30" s="26"/>
      <c r="B30" s="27"/>
      <c r="C30" s="28"/>
      <c r="D30" s="29"/>
      <c r="E30" s="16">
        <f t="shared" si="0"/>
        <v>0</v>
      </c>
      <c r="F30" s="16">
        <f>IF(Table1[[#This Row],[Residential Property (Y/N)]]="Y",IF(Table1[[#This Row],[Property
 Selling price]]&gt;800000,+D30-800000,0),0)</f>
        <v>0</v>
      </c>
      <c r="G30" s="16">
        <f t="shared" si="1"/>
        <v>0</v>
      </c>
      <c r="H30" s="17">
        <f t="shared" si="2"/>
        <v>0</v>
      </c>
      <c r="J30" s="2"/>
    </row>
    <row r="31" spans="1:10" x14ac:dyDescent="0.25">
      <c r="A31" s="26"/>
      <c r="B31" s="27"/>
      <c r="C31" s="28"/>
      <c r="D31" s="29"/>
      <c r="E31" s="10">
        <f t="shared" si="0"/>
        <v>0</v>
      </c>
      <c r="F31" s="10">
        <f>IF(Table1[[#This Row],[Residential Property (Y/N)]]="Y",IF(Table1[[#This Row],[Property
 Selling price]]&gt;800000,+D31-800000,0),0)</f>
        <v>0</v>
      </c>
      <c r="G31" s="10">
        <f t="shared" si="1"/>
        <v>0</v>
      </c>
      <c r="H31" s="11">
        <f t="shared" si="2"/>
        <v>0</v>
      </c>
      <c r="J31" s="2"/>
    </row>
    <row r="32" spans="1:10" x14ac:dyDescent="0.25">
      <c r="A32" s="26"/>
      <c r="B32" s="27"/>
      <c r="C32" s="28"/>
      <c r="D32" s="29"/>
      <c r="E32" s="16">
        <f t="shared" si="0"/>
        <v>0</v>
      </c>
      <c r="F32" s="16">
        <f>IF(Table1[[#This Row],[Residential Property (Y/N)]]="Y",IF(Table1[[#This Row],[Property
 Selling price]]&gt;800000,+D32-800000,0),0)</f>
        <v>0</v>
      </c>
      <c r="G32" s="16">
        <f t="shared" si="1"/>
        <v>0</v>
      </c>
      <c r="H32" s="17">
        <f t="shared" si="2"/>
        <v>0</v>
      </c>
      <c r="J32" s="2"/>
    </row>
    <row r="33" spans="1:10" x14ac:dyDescent="0.25">
      <c r="A33" s="26"/>
      <c r="B33" s="27"/>
      <c r="C33" s="28"/>
      <c r="D33" s="29"/>
      <c r="E33" s="10">
        <f t="shared" si="0"/>
        <v>0</v>
      </c>
      <c r="F33" s="10">
        <f>IF(Table1[[#This Row],[Residential Property (Y/N)]]="Y",IF(Table1[[#This Row],[Property
 Selling price]]&gt;800000,+D33-800000,0),0)</f>
        <v>0</v>
      </c>
      <c r="G33" s="10">
        <f t="shared" si="1"/>
        <v>0</v>
      </c>
      <c r="H33" s="11">
        <f t="shared" si="2"/>
        <v>0</v>
      </c>
      <c r="J33" s="2"/>
    </row>
    <row r="34" spans="1:10" x14ac:dyDescent="0.25">
      <c r="A34" s="26"/>
      <c r="B34" s="27"/>
      <c r="C34" s="28"/>
      <c r="D34" s="29"/>
      <c r="E34" s="16">
        <f t="shared" si="0"/>
        <v>0</v>
      </c>
      <c r="F34" s="16">
        <f>IF(Table1[[#This Row],[Residential Property (Y/N)]]="Y",IF(Table1[[#This Row],[Property
 Selling price]]&gt;800000,+D34-800000,0),0)</f>
        <v>0</v>
      </c>
      <c r="G34" s="16">
        <f t="shared" si="1"/>
        <v>0</v>
      </c>
      <c r="H34" s="17">
        <f t="shared" si="2"/>
        <v>0</v>
      </c>
      <c r="J34" s="2"/>
    </row>
    <row r="35" spans="1:10" x14ac:dyDescent="0.25">
      <c r="A35" s="26"/>
      <c r="B35" s="27"/>
      <c r="C35" s="28"/>
      <c r="D35" s="29"/>
      <c r="E35" s="10">
        <f t="shared" si="0"/>
        <v>0</v>
      </c>
      <c r="F35" s="10">
        <f>IF(Table1[[#This Row],[Residential Property (Y/N)]]="Y",IF(Table1[[#This Row],[Property
 Selling price]]&gt;800000,+D35-800000,0),0)</f>
        <v>0</v>
      </c>
      <c r="G35" s="10">
        <f t="shared" si="1"/>
        <v>0</v>
      </c>
      <c r="H35" s="11">
        <f t="shared" si="2"/>
        <v>0</v>
      </c>
      <c r="J35" s="2"/>
    </row>
    <row r="36" spans="1:10" x14ac:dyDescent="0.25">
      <c r="A36" s="26"/>
      <c r="B36" s="27"/>
      <c r="C36" s="28"/>
      <c r="D36" s="29"/>
      <c r="E36" s="16">
        <f t="shared" si="0"/>
        <v>0</v>
      </c>
      <c r="F36" s="16">
        <f>IF(Table1[[#This Row],[Residential Property (Y/N)]]="Y",IF(Table1[[#This Row],[Property
 Selling price]]&gt;800000,+D36-800000,0),0)</f>
        <v>0</v>
      </c>
      <c r="G36" s="16">
        <f t="shared" si="1"/>
        <v>0</v>
      </c>
      <c r="H36" s="17">
        <f t="shared" si="2"/>
        <v>0</v>
      </c>
      <c r="J36" s="2"/>
    </row>
    <row r="37" spans="1:10" x14ac:dyDescent="0.25">
      <c r="A37" s="26"/>
      <c r="B37" s="27"/>
      <c r="C37" s="28"/>
      <c r="D37" s="29"/>
      <c r="E37" s="10">
        <f t="shared" si="0"/>
        <v>0</v>
      </c>
      <c r="F37" s="10">
        <f>IF(Table1[[#This Row],[Residential Property (Y/N)]]="Y",IF(Table1[[#This Row],[Property
 Selling price]]&gt;800000,+D37-800000,0),0)</f>
        <v>0</v>
      </c>
      <c r="G37" s="10">
        <f t="shared" si="1"/>
        <v>0</v>
      </c>
      <c r="H37" s="11">
        <f t="shared" si="2"/>
        <v>0</v>
      </c>
      <c r="J37" s="2"/>
    </row>
    <row r="38" spans="1:10" x14ac:dyDescent="0.25">
      <c r="A38" s="26"/>
      <c r="B38" s="27"/>
      <c r="C38" s="28"/>
      <c r="D38" s="29"/>
      <c r="E38" s="16">
        <f t="shared" si="0"/>
        <v>0</v>
      </c>
      <c r="F38" s="16">
        <f>IF(Table1[[#This Row],[Residential Property (Y/N)]]="Y",IF(Table1[[#This Row],[Property
 Selling price]]&gt;800000,+D38-800000,0),0)</f>
        <v>0</v>
      </c>
      <c r="G38" s="16">
        <f t="shared" si="1"/>
        <v>0</v>
      </c>
      <c r="H38" s="17">
        <f t="shared" si="2"/>
        <v>0</v>
      </c>
      <c r="J38" s="2"/>
    </row>
    <row r="39" spans="1:10" x14ac:dyDescent="0.25">
      <c r="A39" s="26"/>
      <c r="B39" s="27"/>
      <c r="C39" s="28"/>
      <c r="D39" s="29"/>
      <c r="E39" s="10">
        <f t="shared" ref="E39:E70" si="3">+(D39/500)*2.3</f>
        <v>0</v>
      </c>
      <c r="F39" s="10">
        <f>IF(Table1[[#This Row],[Residential Property (Y/N)]]="Y",IF(Table1[[#This Row],[Property
 Selling price]]&gt;800000,+D39-800000,0),0)</f>
        <v>0</v>
      </c>
      <c r="G39" s="10">
        <f t="shared" ref="G39:G70" si="4">+(F39/500)*2.3</f>
        <v>0</v>
      </c>
      <c r="H39" s="11">
        <f t="shared" ref="H39:H70" si="5">+G39+E39</f>
        <v>0</v>
      </c>
      <c r="J39" s="2"/>
    </row>
    <row r="40" spans="1:10" x14ac:dyDescent="0.25">
      <c r="A40" s="26"/>
      <c r="B40" s="27"/>
      <c r="C40" s="28"/>
      <c r="D40" s="29"/>
      <c r="E40" s="16">
        <f t="shared" si="3"/>
        <v>0</v>
      </c>
      <c r="F40" s="16">
        <f>IF(Table1[[#This Row],[Residential Property (Y/N)]]="Y",IF(Table1[[#This Row],[Property
 Selling price]]&gt;800000,+D40-800000,0),0)</f>
        <v>0</v>
      </c>
      <c r="G40" s="16">
        <f t="shared" si="4"/>
        <v>0</v>
      </c>
      <c r="H40" s="17">
        <f t="shared" si="5"/>
        <v>0</v>
      </c>
      <c r="J40" s="2"/>
    </row>
    <row r="41" spans="1:10" x14ac:dyDescent="0.25">
      <c r="A41" s="26"/>
      <c r="B41" s="27"/>
      <c r="C41" s="28"/>
      <c r="D41" s="29"/>
      <c r="E41" s="10">
        <f t="shared" si="3"/>
        <v>0</v>
      </c>
      <c r="F41" s="10">
        <f>IF(Table1[[#This Row],[Residential Property (Y/N)]]="Y",IF(Table1[[#This Row],[Property
 Selling price]]&gt;800000,+D41-800000,0),0)</f>
        <v>0</v>
      </c>
      <c r="G41" s="10">
        <f t="shared" si="4"/>
        <v>0</v>
      </c>
      <c r="H41" s="11">
        <f t="shared" si="5"/>
        <v>0</v>
      </c>
      <c r="J41" s="2"/>
    </row>
    <row r="42" spans="1:10" x14ac:dyDescent="0.25">
      <c r="A42" s="26"/>
      <c r="B42" s="27"/>
      <c r="C42" s="28"/>
      <c r="D42" s="29"/>
      <c r="E42" s="16">
        <f t="shared" si="3"/>
        <v>0</v>
      </c>
      <c r="F42" s="16">
        <f>IF(Table1[[#This Row],[Residential Property (Y/N)]]="Y",IF(Table1[[#This Row],[Property
 Selling price]]&gt;800000,+D42-800000,0),0)</f>
        <v>0</v>
      </c>
      <c r="G42" s="16">
        <f t="shared" si="4"/>
        <v>0</v>
      </c>
      <c r="H42" s="17">
        <f t="shared" si="5"/>
        <v>0</v>
      </c>
      <c r="J42" s="2"/>
    </row>
    <row r="43" spans="1:10" x14ac:dyDescent="0.25">
      <c r="A43" s="26"/>
      <c r="B43" s="27"/>
      <c r="C43" s="28"/>
      <c r="D43" s="29"/>
      <c r="E43" s="10">
        <f t="shared" si="3"/>
        <v>0</v>
      </c>
      <c r="F43" s="10">
        <f>IF(Table1[[#This Row],[Residential Property (Y/N)]]="Y",IF(Table1[[#This Row],[Property
 Selling price]]&gt;800000,+D43-800000,0),0)</f>
        <v>0</v>
      </c>
      <c r="G43" s="10">
        <f t="shared" si="4"/>
        <v>0</v>
      </c>
      <c r="H43" s="11">
        <f t="shared" si="5"/>
        <v>0</v>
      </c>
      <c r="J43" s="2"/>
    </row>
    <row r="44" spans="1:10" x14ac:dyDescent="0.25">
      <c r="A44" s="26"/>
      <c r="B44" s="27"/>
      <c r="C44" s="28"/>
      <c r="D44" s="29"/>
      <c r="E44" s="16">
        <f t="shared" si="3"/>
        <v>0</v>
      </c>
      <c r="F44" s="16">
        <f>IF(Table1[[#This Row],[Residential Property (Y/N)]]="Y",IF(Table1[[#This Row],[Property
 Selling price]]&gt;800000,+D44-800000,0),0)</f>
        <v>0</v>
      </c>
      <c r="G44" s="16">
        <f t="shared" si="4"/>
        <v>0</v>
      </c>
      <c r="H44" s="17">
        <f t="shared" si="5"/>
        <v>0</v>
      </c>
      <c r="J44" s="2"/>
    </row>
    <row r="45" spans="1:10" x14ac:dyDescent="0.25">
      <c r="A45" s="26"/>
      <c r="B45" s="27"/>
      <c r="C45" s="28"/>
      <c r="D45" s="29"/>
      <c r="E45" s="10">
        <f t="shared" si="3"/>
        <v>0</v>
      </c>
      <c r="F45" s="10">
        <f>IF(Table1[[#This Row],[Residential Property (Y/N)]]="Y",IF(Table1[[#This Row],[Property
 Selling price]]&gt;800000,+D45-800000,0),0)</f>
        <v>0</v>
      </c>
      <c r="G45" s="10">
        <f t="shared" si="4"/>
        <v>0</v>
      </c>
      <c r="H45" s="11">
        <f t="shared" si="5"/>
        <v>0</v>
      </c>
      <c r="J45" s="2"/>
    </row>
    <row r="46" spans="1:10" x14ac:dyDescent="0.25">
      <c r="A46" s="26"/>
      <c r="B46" s="27"/>
      <c r="C46" s="28"/>
      <c r="D46" s="29"/>
      <c r="E46" s="16">
        <f t="shared" si="3"/>
        <v>0</v>
      </c>
      <c r="F46" s="16">
        <f>IF(Table1[[#This Row],[Residential Property (Y/N)]]="Y",IF(Table1[[#This Row],[Property
 Selling price]]&gt;800000,+D46-800000,0),0)</f>
        <v>0</v>
      </c>
      <c r="G46" s="16">
        <f t="shared" si="4"/>
        <v>0</v>
      </c>
      <c r="H46" s="17">
        <f t="shared" si="5"/>
        <v>0</v>
      </c>
      <c r="J46" s="2"/>
    </row>
    <row r="47" spans="1:10" x14ac:dyDescent="0.25">
      <c r="A47" s="26"/>
      <c r="B47" s="27"/>
      <c r="C47" s="28"/>
      <c r="D47" s="29"/>
      <c r="E47" s="10">
        <f t="shared" si="3"/>
        <v>0</v>
      </c>
      <c r="F47" s="10">
        <f>IF(Table1[[#This Row],[Residential Property (Y/N)]]="Y",IF(Table1[[#This Row],[Property
 Selling price]]&gt;800000,+D47-800000,0),0)</f>
        <v>0</v>
      </c>
      <c r="G47" s="10">
        <f t="shared" si="4"/>
        <v>0</v>
      </c>
      <c r="H47" s="11">
        <f t="shared" si="5"/>
        <v>0</v>
      </c>
      <c r="J47" s="2"/>
    </row>
    <row r="48" spans="1:10" x14ac:dyDescent="0.25">
      <c r="A48" s="26"/>
      <c r="B48" s="27"/>
      <c r="C48" s="28"/>
      <c r="D48" s="29"/>
      <c r="E48" s="16">
        <f t="shared" si="3"/>
        <v>0</v>
      </c>
      <c r="F48" s="16">
        <f>IF(Table1[[#This Row],[Residential Property (Y/N)]]="Y",IF(Table1[[#This Row],[Property
 Selling price]]&gt;800000,+D48-800000,0),0)</f>
        <v>0</v>
      </c>
      <c r="G48" s="16">
        <f t="shared" si="4"/>
        <v>0</v>
      </c>
      <c r="H48" s="17">
        <f t="shared" si="5"/>
        <v>0</v>
      </c>
      <c r="J48" s="2"/>
    </row>
    <row r="49" spans="1:10" x14ac:dyDescent="0.25">
      <c r="A49" s="26"/>
      <c r="B49" s="27"/>
      <c r="C49" s="28"/>
      <c r="D49" s="29"/>
      <c r="E49" s="10">
        <f t="shared" si="3"/>
        <v>0</v>
      </c>
      <c r="F49" s="10">
        <f>IF(Table1[[#This Row],[Residential Property (Y/N)]]="Y",IF(Table1[[#This Row],[Property
 Selling price]]&gt;800000,+D49-800000,0),0)</f>
        <v>0</v>
      </c>
      <c r="G49" s="10">
        <f t="shared" si="4"/>
        <v>0</v>
      </c>
      <c r="H49" s="11">
        <f t="shared" si="5"/>
        <v>0</v>
      </c>
      <c r="J49" s="2"/>
    </row>
    <row r="50" spans="1:10" x14ac:dyDescent="0.25">
      <c r="A50" s="26"/>
      <c r="B50" s="27"/>
      <c r="C50" s="28"/>
      <c r="D50" s="29"/>
      <c r="E50" s="16">
        <f t="shared" si="3"/>
        <v>0</v>
      </c>
      <c r="F50" s="16">
        <f>IF(Table1[[#This Row],[Residential Property (Y/N)]]="Y",IF(Table1[[#This Row],[Property
 Selling price]]&gt;800000,+D50-800000,0),0)</f>
        <v>0</v>
      </c>
      <c r="G50" s="16">
        <f t="shared" si="4"/>
        <v>0</v>
      </c>
      <c r="H50" s="17">
        <f t="shared" si="5"/>
        <v>0</v>
      </c>
      <c r="J50" s="2"/>
    </row>
    <row r="51" spans="1:10" x14ac:dyDescent="0.25">
      <c r="A51" s="26"/>
      <c r="B51" s="27"/>
      <c r="C51" s="28"/>
      <c r="D51" s="29"/>
      <c r="E51" s="10">
        <f t="shared" si="3"/>
        <v>0</v>
      </c>
      <c r="F51" s="10">
        <f>IF(Table1[[#This Row],[Residential Property (Y/N)]]="Y",IF(Table1[[#This Row],[Property
 Selling price]]&gt;800000,+D51-800000,0),0)</f>
        <v>0</v>
      </c>
      <c r="G51" s="10">
        <f t="shared" si="4"/>
        <v>0</v>
      </c>
      <c r="H51" s="11">
        <f t="shared" si="5"/>
        <v>0</v>
      </c>
      <c r="J51" s="2"/>
    </row>
    <row r="52" spans="1:10" x14ac:dyDescent="0.25">
      <c r="A52" s="26"/>
      <c r="B52" s="27"/>
      <c r="C52" s="28"/>
      <c r="D52" s="29"/>
      <c r="E52" s="16">
        <f t="shared" si="3"/>
        <v>0</v>
      </c>
      <c r="F52" s="16">
        <f>IF(Table1[[#This Row],[Residential Property (Y/N)]]="Y",IF(Table1[[#This Row],[Property
 Selling price]]&gt;800000,+D52-800000,0),0)</f>
        <v>0</v>
      </c>
      <c r="G52" s="16">
        <f t="shared" si="4"/>
        <v>0</v>
      </c>
      <c r="H52" s="17">
        <f t="shared" si="5"/>
        <v>0</v>
      </c>
      <c r="J52" s="2"/>
    </row>
    <row r="53" spans="1:10" x14ac:dyDescent="0.25">
      <c r="A53" s="26"/>
      <c r="B53" s="27"/>
      <c r="C53" s="28"/>
      <c r="D53" s="29"/>
      <c r="E53" s="10">
        <f t="shared" si="3"/>
        <v>0</v>
      </c>
      <c r="F53" s="10">
        <f>IF(Table1[[#This Row],[Residential Property (Y/N)]]="Y",IF(Table1[[#This Row],[Property
 Selling price]]&gt;800000,+D53-800000,0),0)</f>
        <v>0</v>
      </c>
      <c r="G53" s="10">
        <f t="shared" si="4"/>
        <v>0</v>
      </c>
      <c r="H53" s="11">
        <f t="shared" si="5"/>
        <v>0</v>
      </c>
      <c r="J53" s="2"/>
    </row>
    <row r="54" spans="1:10" x14ac:dyDescent="0.25">
      <c r="A54" s="26"/>
      <c r="B54" s="27"/>
      <c r="C54" s="28"/>
      <c r="D54" s="29"/>
      <c r="E54" s="16">
        <f t="shared" si="3"/>
        <v>0</v>
      </c>
      <c r="F54" s="16">
        <f>IF(Table1[[#This Row],[Residential Property (Y/N)]]="Y",IF(Table1[[#This Row],[Property
 Selling price]]&gt;800000,+D54-800000,0),0)</f>
        <v>0</v>
      </c>
      <c r="G54" s="16">
        <f t="shared" si="4"/>
        <v>0</v>
      </c>
      <c r="H54" s="17">
        <f t="shared" si="5"/>
        <v>0</v>
      </c>
      <c r="J54" s="2"/>
    </row>
    <row r="55" spans="1:10" x14ac:dyDescent="0.25">
      <c r="A55" s="26"/>
      <c r="B55" s="27"/>
      <c r="C55" s="28"/>
      <c r="D55" s="29"/>
      <c r="E55" s="10">
        <f t="shared" si="3"/>
        <v>0</v>
      </c>
      <c r="F55" s="10">
        <f>IF(Table1[[#This Row],[Residential Property (Y/N)]]="Y",IF(Table1[[#This Row],[Property
 Selling price]]&gt;800000,+D55-800000,0),0)</f>
        <v>0</v>
      </c>
      <c r="G55" s="10">
        <f t="shared" si="4"/>
        <v>0</v>
      </c>
      <c r="H55" s="11">
        <f t="shared" si="5"/>
        <v>0</v>
      </c>
      <c r="J55" s="2"/>
    </row>
    <row r="56" spans="1:10" x14ac:dyDescent="0.25">
      <c r="A56" s="26"/>
      <c r="B56" s="27"/>
      <c r="C56" s="28"/>
      <c r="D56" s="29"/>
      <c r="E56" s="16">
        <f t="shared" si="3"/>
        <v>0</v>
      </c>
      <c r="F56" s="16">
        <f>IF(Table1[[#This Row],[Residential Property (Y/N)]]="Y",IF(Table1[[#This Row],[Property
 Selling price]]&gt;800000,+D56-800000,0),0)</f>
        <v>0</v>
      </c>
      <c r="G56" s="16">
        <f t="shared" si="4"/>
        <v>0</v>
      </c>
      <c r="H56" s="17">
        <f t="shared" si="5"/>
        <v>0</v>
      </c>
      <c r="J56" s="2"/>
    </row>
    <row r="57" spans="1:10" x14ac:dyDescent="0.25">
      <c r="A57" s="26"/>
      <c r="B57" s="27"/>
      <c r="C57" s="28"/>
      <c r="D57" s="29"/>
      <c r="E57" s="10">
        <f t="shared" si="3"/>
        <v>0</v>
      </c>
      <c r="F57" s="10">
        <f>IF(Table1[[#This Row],[Residential Property (Y/N)]]="Y",IF(Table1[[#This Row],[Property
 Selling price]]&gt;800000,+D57-800000,0),0)</f>
        <v>0</v>
      </c>
      <c r="G57" s="10">
        <f t="shared" si="4"/>
        <v>0</v>
      </c>
      <c r="H57" s="11">
        <f t="shared" si="5"/>
        <v>0</v>
      </c>
      <c r="J57" s="2"/>
    </row>
    <row r="58" spans="1:10" x14ac:dyDescent="0.25">
      <c r="A58" s="26"/>
      <c r="B58" s="27"/>
      <c r="C58" s="28"/>
      <c r="D58" s="29"/>
      <c r="E58" s="16">
        <f t="shared" si="3"/>
        <v>0</v>
      </c>
      <c r="F58" s="16">
        <f>IF(Table1[[#This Row],[Residential Property (Y/N)]]="Y",IF(Table1[[#This Row],[Property
 Selling price]]&gt;800000,+D58-800000,0),0)</f>
        <v>0</v>
      </c>
      <c r="G58" s="16">
        <f t="shared" si="4"/>
        <v>0</v>
      </c>
      <c r="H58" s="17">
        <f t="shared" si="5"/>
        <v>0</v>
      </c>
      <c r="J58" s="2"/>
    </row>
    <row r="59" spans="1:10" x14ac:dyDescent="0.25">
      <c r="A59" s="26"/>
      <c r="B59" s="27"/>
      <c r="C59" s="28"/>
      <c r="D59" s="29"/>
      <c r="E59" s="10">
        <f t="shared" si="3"/>
        <v>0</v>
      </c>
      <c r="F59" s="10">
        <f>IF(Table1[[#This Row],[Residential Property (Y/N)]]="Y",IF(Table1[[#This Row],[Property
 Selling price]]&gt;800000,+D59-800000,0),0)</f>
        <v>0</v>
      </c>
      <c r="G59" s="10">
        <f t="shared" si="4"/>
        <v>0</v>
      </c>
      <c r="H59" s="11">
        <f t="shared" si="5"/>
        <v>0</v>
      </c>
      <c r="J59" s="2"/>
    </row>
    <row r="60" spans="1:10" x14ac:dyDescent="0.25">
      <c r="A60" s="26"/>
      <c r="B60" s="27"/>
      <c r="C60" s="28"/>
      <c r="D60" s="29"/>
      <c r="E60" s="16">
        <f t="shared" si="3"/>
        <v>0</v>
      </c>
      <c r="F60" s="16">
        <f>IF(Table1[[#This Row],[Residential Property (Y/N)]]="Y",IF(Table1[[#This Row],[Property
 Selling price]]&gt;800000,+D60-800000,0),0)</f>
        <v>0</v>
      </c>
      <c r="G60" s="16">
        <f t="shared" si="4"/>
        <v>0</v>
      </c>
      <c r="H60" s="17">
        <f t="shared" si="5"/>
        <v>0</v>
      </c>
      <c r="J60" s="2"/>
    </row>
    <row r="61" spans="1:10" x14ac:dyDescent="0.25">
      <c r="A61" s="26"/>
      <c r="B61" s="27"/>
      <c r="C61" s="28"/>
      <c r="D61" s="29"/>
      <c r="E61" s="10">
        <f t="shared" si="3"/>
        <v>0</v>
      </c>
      <c r="F61" s="10">
        <f>IF(Table1[[#This Row],[Residential Property (Y/N)]]="Y",IF(Table1[[#This Row],[Property
 Selling price]]&gt;800000,+D61-800000,0),0)</f>
        <v>0</v>
      </c>
      <c r="G61" s="10">
        <f t="shared" si="4"/>
        <v>0</v>
      </c>
      <c r="H61" s="11">
        <f t="shared" si="5"/>
        <v>0</v>
      </c>
      <c r="J61" s="2"/>
    </row>
    <row r="62" spans="1:10" x14ac:dyDescent="0.25">
      <c r="A62" s="26"/>
      <c r="B62" s="27"/>
      <c r="C62" s="28"/>
      <c r="D62" s="29"/>
      <c r="E62" s="16">
        <f t="shared" si="3"/>
        <v>0</v>
      </c>
      <c r="F62" s="16">
        <f>IF(Table1[[#This Row],[Residential Property (Y/N)]]="Y",IF(Table1[[#This Row],[Property
 Selling price]]&gt;800000,+D62-800000,0),0)</f>
        <v>0</v>
      </c>
      <c r="G62" s="16">
        <f t="shared" si="4"/>
        <v>0</v>
      </c>
      <c r="H62" s="17">
        <f t="shared" si="5"/>
        <v>0</v>
      </c>
      <c r="J62" s="2"/>
    </row>
    <row r="63" spans="1:10" x14ac:dyDescent="0.25">
      <c r="A63" s="26"/>
      <c r="B63" s="27"/>
      <c r="C63" s="28"/>
      <c r="D63" s="29"/>
      <c r="E63" s="10">
        <f t="shared" si="3"/>
        <v>0</v>
      </c>
      <c r="F63" s="10">
        <f>IF(Table1[[#This Row],[Residential Property (Y/N)]]="Y",IF(Table1[[#This Row],[Property
 Selling price]]&gt;800000,+D63-800000,0),0)</f>
        <v>0</v>
      </c>
      <c r="G63" s="10">
        <f t="shared" si="4"/>
        <v>0</v>
      </c>
      <c r="H63" s="11">
        <f t="shared" si="5"/>
        <v>0</v>
      </c>
      <c r="J63" s="2"/>
    </row>
    <row r="64" spans="1:10" x14ac:dyDescent="0.25">
      <c r="A64" s="26"/>
      <c r="B64" s="27"/>
      <c r="C64" s="28"/>
      <c r="D64" s="29"/>
      <c r="E64" s="16">
        <f t="shared" si="3"/>
        <v>0</v>
      </c>
      <c r="F64" s="16">
        <f>IF(Table1[[#This Row],[Residential Property (Y/N)]]="Y",IF(Table1[[#This Row],[Property
 Selling price]]&gt;800000,+D64-800000,0),0)</f>
        <v>0</v>
      </c>
      <c r="G64" s="16">
        <f t="shared" si="4"/>
        <v>0</v>
      </c>
      <c r="H64" s="17">
        <f t="shared" si="5"/>
        <v>0</v>
      </c>
      <c r="J64" s="2"/>
    </row>
    <row r="65" spans="1:10" x14ac:dyDescent="0.25">
      <c r="A65" s="26"/>
      <c r="B65" s="27"/>
      <c r="C65" s="28"/>
      <c r="D65" s="29"/>
      <c r="E65" s="10">
        <f t="shared" si="3"/>
        <v>0</v>
      </c>
      <c r="F65" s="10">
        <f>IF(Table1[[#This Row],[Residential Property (Y/N)]]="Y",IF(Table1[[#This Row],[Property
 Selling price]]&gt;800000,+D65-800000,0),0)</f>
        <v>0</v>
      </c>
      <c r="G65" s="10">
        <f t="shared" si="4"/>
        <v>0</v>
      </c>
      <c r="H65" s="11">
        <f t="shared" si="5"/>
        <v>0</v>
      </c>
      <c r="J65" s="2"/>
    </row>
    <row r="66" spans="1:10" x14ac:dyDescent="0.25">
      <c r="A66" s="26"/>
      <c r="B66" s="27"/>
      <c r="C66" s="28"/>
      <c r="D66" s="29"/>
      <c r="E66" s="16">
        <f t="shared" si="3"/>
        <v>0</v>
      </c>
      <c r="F66" s="16">
        <f>IF(Table1[[#This Row],[Residential Property (Y/N)]]="Y",IF(Table1[[#This Row],[Property
 Selling price]]&gt;800000,+D66-800000,0),0)</f>
        <v>0</v>
      </c>
      <c r="G66" s="16">
        <f t="shared" si="4"/>
        <v>0</v>
      </c>
      <c r="H66" s="17">
        <f t="shared" si="5"/>
        <v>0</v>
      </c>
      <c r="J66" s="2"/>
    </row>
    <row r="67" spans="1:10" x14ac:dyDescent="0.25">
      <c r="A67" s="26"/>
      <c r="B67" s="27"/>
      <c r="C67" s="28"/>
      <c r="D67" s="29"/>
      <c r="E67" s="10">
        <f t="shared" si="3"/>
        <v>0</v>
      </c>
      <c r="F67" s="10">
        <f>IF(Table1[[#This Row],[Residential Property (Y/N)]]="Y",IF(Table1[[#This Row],[Property
 Selling price]]&gt;800000,+D67-800000,0),0)</f>
        <v>0</v>
      </c>
      <c r="G67" s="10">
        <f t="shared" si="4"/>
        <v>0</v>
      </c>
      <c r="H67" s="11">
        <f t="shared" si="5"/>
        <v>0</v>
      </c>
      <c r="J67" s="2"/>
    </row>
    <row r="68" spans="1:10" x14ac:dyDescent="0.25">
      <c r="A68" s="26"/>
      <c r="B68" s="27"/>
      <c r="C68" s="28"/>
      <c r="D68" s="29"/>
      <c r="E68" s="16">
        <f t="shared" si="3"/>
        <v>0</v>
      </c>
      <c r="F68" s="16">
        <f>IF(Table1[[#This Row],[Residential Property (Y/N)]]="Y",IF(Table1[[#This Row],[Property
 Selling price]]&gt;800000,+D68-800000,0),0)</f>
        <v>0</v>
      </c>
      <c r="G68" s="16">
        <f t="shared" si="4"/>
        <v>0</v>
      </c>
      <c r="H68" s="17">
        <f t="shared" si="5"/>
        <v>0</v>
      </c>
      <c r="J68" s="2"/>
    </row>
    <row r="69" spans="1:10" x14ac:dyDescent="0.25">
      <c r="A69" s="26"/>
      <c r="B69" s="27"/>
      <c r="C69" s="28"/>
      <c r="D69" s="29"/>
      <c r="E69" s="10">
        <f t="shared" si="3"/>
        <v>0</v>
      </c>
      <c r="F69" s="10">
        <f>IF(Table1[[#This Row],[Residential Property (Y/N)]]="Y",IF(Table1[[#This Row],[Property
 Selling price]]&gt;800000,+D69-800000,0),0)</f>
        <v>0</v>
      </c>
      <c r="G69" s="10">
        <f t="shared" si="4"/>
        <v>0</v>
      </c>
      <c r="H69" s="11">
        <f t="shared" si="5"/>
        <v>0</v>
      </c>
      <c r="J69" s="2"/>
    </row>
    <row r="70" spans="1:10" x14ac:dyDescent="0.25">
      <c r="A70" s="26"/>
      <c r="B70" s="27"/>
      <c r="C70" s="28"/>
      <c r="D70" s="29"/>
      <c r="E70" s="16">
        <f t="shared" si="3"/>
        <v>0</v>
      </c>
      <c r="F70" s="16">
        <f>IF(Table1[[#This Row],[Residential Property (Y/N)]]="Y",IF(Table1[[#This Row],[Property
 Selling price]]&gt;800000,+D70-800000,0),0)</f>
        <v>0</v>
      </c>
      <c r="G70" s="16">
        <f t="shared" si="4"/>
        <v>0</v>
      </c>
      <c r="H70" s="17">
        <f t="shared" si="5"/>
        <v>0</v>
      </c>
      <c r="J70" s="2"/>
    </row>
    <row r="71" spans="1:10" x14ac:dyDescent="0.25">
      <c r="A71" s="26"/>
      <c r="B71" s="27"/>
      <c r="C71" s="28"/>
      <c r="D71" s="29"/>
      <c r="E71" s="10">
        <f t="shared" ref="E71:E102" si="6">+(D71/500)*2.3</f>
        <v>0</v>
      </c>
      <c r="F71" s="10">
        <f>IF(Table1[[#This Row],[Residential Property (Y/N)]]="Y",IF(Table1[[#This Row],[Property
 Selling price]]&gt;800000,+D71-800000,0),0)</f>
        <v>0</v>
      </c>
      <c r="G71" s="10">
        <f t="shared" ref="G71:G102" si="7">+(F71/500)*2.3</f>
        <v>0</v>
      </c>
      <c r="H71" s="11">
        <f t="shared" ref="H71:H102" si="8">+G71+E71</f>
        <v>0</v>
      </c>
      <c r="J71" s="2"/>
    </row>
    <row r="72" spans="1:10" x14ac:dyDescent="0.25">
      <c r="A72" s="26"/>
      <c r="B72" s="27"/>
      <c r="C72" s="28"/>
      <c r="D72" s="29"/>
      <c r="E72" s="16">
        <f t="shared" si="6"/>
        <v>0</v>
      </c>
      <c r="F72" s="16">
        <f>IF(Table1[[#This Row],[Residential Property (Y/N)]]="Y",IF(Table1[[#This Row],[Property
 Selling price]]&gt;800000,+D72-800000,0),0)</f>
        <v>0</v>
      </c>
      <c r="G72" s="16">
        <f t="shared" si="7"/>
        <v>0</v>
      </c>
      <c r="H72" s="17">
        <f t="shared" si="8"/>
        <v>0</v>
      </c>
      <c r="J72" s="2"/>
    </row>
    <row r="73" spans="1:10" x14ac:dyDescent="0.25">
      <c r="A73" s="26"/>
      <c r="B73" s="27"/>
      <c r="C73" s="28"/>
      <c r="D73" s="29"/>
      <c r="E73" s="10">
        <f t="shared" si="6"/>
        <v>0</v>
      </c>
      <c r="F73" s="10">
        <f>IF(Table1[[#This Row],[Residential Property (Y/N)]]="Y",IF(Table1[[#This Row],[Property
 Selling price]]&gt;800000,+D73-800000,0),0)</f>
        <v>0</v>
      </c>
      <c r="G73" s="10">
        <f t="shared" si="7"/>
        <v>0</v>
      </c>
      <c r="H73" s="11">
        <f t="shared" si="8"/>
        <v>0</v>
      </c>
      <c r="J73" s="2"/>
    </row>
    <row r="74" spans="1:10" x14ac:dyDescent="0.25">
      <c r="A74" s="26"/>
      <c r="B74" s="27"/>
      <c r="C74" s="28"/>
      <c r="D74" s="29"/>
      <c r="E74" s="16">
        <f t="shared" si="6"/>
        <v>0</v>
      </c>
      <c r="F74" s="16">
        <f>IF(Table1[[#This Row],[Residential Property (Y/N)]]="Y",IF(Table1[[#This Row],[Property
 Selling price]]&gt;800000,+D74-800000,0),0)</f>
        <v>0</v>
      </c>
      <c r="G74" s="16">
        <f t="shared" si="7"/>
        <v>0</v>
      </c>
      <c r="H74" s="17">
        <f t="shared" si="8"/>
        <v>0</v>
      </c>
      <c r="J74" s="2"/>
    </row>
    <row r="75" spans="1:10" x14ac:dyDescent="0.25">
      <c r="A75" s="26"/>
      <c r="B75" s="27"/>
      <c r="C75" s="28"/>
      <c r="D75" s="29"/>
      <c r="E75" s="10">
        <f t="shared" si="6"/>
        <v>0</v>
      </c>
      <c r="F75" s="10">
        <f>IF(Table1[[#This Row],[Residential Property (Y/N)]]="Y",IF(Table1[[#This Row],[Property
 Selling price]]&gt;800000,+D75-800000,0),0)</f>
        <v>0</v>
      </c>
      <c r="G75" s="10">
        <f t="shared" si="7"/>
        <v>0</v>
      </c>
      <c r="H75" s="11">
        <f t="shared" si="8"/>
        <v>0</v>
      </c>
      <c r="J75" s="2"/>
    </row>
    <row r="76" spans="1:10" x14ac:dyDescent="0.25">
      <c r="A76" s="26"/>
      <c r="B76" s="27"/>
      <c r="C76" s="28"/>
      <c r="D76" s="29"/>
      <c r="E76" s="16">
        <f t="shared" si="6"/>
        <v>0</v>
      </c>
      <c r="F76" s="16">
        <f>IF(Table1[[#This Row],[Residential Property (Y/N)]]="Y",IF(Table1[[#This Row],[Property
 Selling price]]&gt;800000,+D76-800000,0),0)</f>
        <v>0</v>
      </c>
      <c r="G76" s="16">
        <f t="shared" si="7"/>
        <v>0</v>
      </c>
      <c r="H76" s="17">
        <f t="shared" si="8"/>
        <v>0</v>
      </c>
      <c r="J76" s="2"/>
    </row>
    <row r="77" spans="1:10" x14ac:dyDescent="0.25">
      <c r="A77" s="26"/>
      <c r="B77" s="27"/>
      <c r="C77" s="28"/>
      <c r="D77" s="29"/>
      <c r="E77" s="10">
        <f t="shared" si="6"/>
        <v>0</v>
      </c>
      <c r="F77" s="10">
        <f>IF(Table1[[#This Row],[Residential Property (Y/N)]]="Y",IF(Table1[[#This Row],[Property
 Selling price]]&gt;800000,+D77-800000,0),0)</f>
        <v>0</v>
      </c>
      <c r="G77" s="10">
        <f t="shared" si="7"/>
        <v>0</v>
      </c>
      <c r="H77" s="11">
        <f t="shared" si="8"/>
        <v>0</v>
      </c>
      <c r="J77" s="2"/>
    </row>
    <row r="78" spans="1:10" x14ac:dyDescent="0.25">
      <c r="A78" s="26"/>
      <c r="B78" s="27"/>
      <c r="C78" s="28"/>
      <c r="D78" s="29"/>
      <c r="E78" s="16">
        <f t="shared" si="6"/>
        <v>0</v>
      </c>
      <c r="F78" s="16">
        <f>IF(Table1[[#This Row],[Residential Property (Y/N)]]="Y",IF(Table1[[#This Row],[Property
 Selling price]]&gt;800000,+D78-800000,0),0)</f>
        <v>0</v>
      </c>
      <c r="G78" s="16">
        <f t="shared" si="7"/>
        <v>0</v>
      </c>
      <c r="H78" s="17">
        <f t="shared" si="8"/>
        <v>0</v>
      </c>
      <c r="J78" s="2"/>
    </row>
    <row r="79" spans="1:10" x14ac:dyDescent="0.25">
      <c r="A79" s="26"/>
      <c r="B79" s="27"/>
      <c r="C79" s="28"/>
      <c r="D79" s="29"/>
      <c r="E79" s="10">
        <f t="shared" si="6"/>
        <v>0</v>
      </c>
      <c r="F79" s="10">
        <f>IF(Table1[[#This Row],[Residential Property (Y/N)]]="Y",IF(Table1[[#This Row],[Property
 Selling price]]&gt;800000,+D79-800000,0),0)</f>
        <v>0</v>
      </c>
      <c r="G79" s="10">
        <f t="shared" si="7"/>
        <v>0</v>
      </c>
      <c r="H79" s="11">
        <f t="shared" si="8"/>
        <v>0</v>
      </c>
      <c r="J79" s="2"/>
    </row>
    <row r="80" spans="1:10" x14ac:dyDescent="0.25">
      <c r="A80" s="26"/>
      <c r="B80" s="27"/>
      <c r="C80" s="28"/>
      <c r="D80" s="29"/>
      <c r="E80" s="16">
        <f t="shared" si="6"/>
        <v>0</v>
      </c>
      <c r="F80" s="16">
        <f>IF(Table1[[#This Row],[Residential Property (Y/N)]]="Y",IF(Table1[[#This Row],[Property
 Selling price]]&gt;800000,+D80-800000,0),0)</f>
        <v>0</v>
      </c>
      <c r="G80" s="16">
        <f t="shared" si="7"/>
        <v>0</v>
      </c>
      <c r="H80" s="17">
        <f t="shared" si="8"/>
        <v>0</v>
      </c>
      <c r="J80" s="2"/>
    </row>
    <row r="81" spans="1:10" x14ac:dyDescent="0.25">
      <c r="A81" s="26"/>
      <c r="B81" s="27"/>
      <c r="C81" s="28"/>
      <c r="D81" s="29"/>
      <c r="E81" s="10">
        <f t="shared" si="6"/>
        <v>0</v>
      </c>
      <c r="F81" s="10">
        <f>IF(Table1[[#This Row],[Residential Property (Y/N)]]="Y",IF(Table1[[#This Row],[Property
 Selling price]]&gt;800000,+D81-800000,0),0)</f>
        <v>0</v>
      </c>
      <c r="G81" s="10">
        <f t="shared" si="7"/>
        <v>0</v>
      </c>
      <c r="H81" s="11">
        <f t="shared" si="8"/>
        <v>0</v>
      </c>
      <c r="J81" s="2"/>
    </row>
    <row r="82" spans="1:10" x14ac:dyDescent="0.25">
      <c r="A82" s="26"/>
      <c r="B82" s="27"/>
      <c r="C82" s="28"/>
      <c r="D82" s="29"/>
      <c r="E82" s="16">
        <f t="shared" si="6"/>
        <v>0</v>
      </c>
      <c r="F82" s="16">
        <f>IF(Table1[[#This Row],[Residential Property (Y/N)]]="Y",IF(Table1[[#This Row],[Property
 Selling price]]&gt;800000,+D82-800000,0),0)</f>
        <v>0</v>
      </c>
      <c r="G82" s="16">
        <f t="shared" si="7"/>
        <v>0</v>
      </c>
      <c r="H82" s="17">
        <f t="shared" si="8"/>
        <v>0</v>
      </c>
      <c r="J82" s="2"/>
    </row>
    <row r="83" spans="1:10" x14ac:dyDescent="0.25">
      <c r="A83" s="26"/>
      <c r="B83" s="27"/>
      <c r="C83" s="28"/>
      <c r="D83" s="29"/>
      <c r="E83" s="10">
        <f t="shared" si="6"/>
        <v>0</v>
      </c>
      <c r="F83" s="10">
        <f>IF(Table1[[#This Row],[Residential Property (Y/N)]]="Y",IF(Table1[[#This Row],[Property
 Selling price]]&gt;800000,+D83-800000,0),0)</f>
        <v>0</v>
      </c>
      <c r="G83" s="10">
        <f t="shared" si="7"/>
        <v>0</v>
      </c>
      <c r="H83" s="11">
        <f t="shared" si="8"/>
        <v>0</v>
      </c>
      <c r="J83" s="2"/>
    </row>
    <row r="84" spans="1:10" x14ac:dyDescent="0.25">
      <c r="A84" s="26"/>
      <c r="B84" s="27"/>
      <c r="C84" s="28"/>
      <c r="D84" s="29"/>
      <c r="E84" s="16">
        <f t="shared" si="6"/>
        <v>0</v>
      </c>
      <c r="F84" s="16">
        <f>IF(Table1[[#This Row],[Residential Property (Y/N)]]="Y",IF(Table1[[#This Row],[Property
 Selling price]]&gt;800000,+D84-800000,0),0)</f>
        <v>0</v>
      </c>
      <c r="G84" s="16">
        <f t="shared" si="7"/>
        <v>0</v>
      </c>
      <c r="H84" s="17">
        <f t="shared" si="8"/>
        <v>0</v>
      </c>
      <c r="J84" s="2"/>
    </row>
    <row r="85" spans="1:10" x14ac:dyDescent="0.25">
      <c r="A85" s="26"/>
      <c r="B85" s="27"/>
      <c r="C85" s="28"/>
      <c r="D85" s="29"/>
      <c r="E85" s="10">
        <f t="shared" si="6"/>
        <v>0</v>
      </c>
      <c r="F85" s="10">
        <f>IF(Table1[[#This Row],[Residential Property (Y/N)]]="Y",IF(Table1[[#This Row],[Property
 Selling price]]&gt;800000,+D85-800000,0),0)</f>
        <v>0</v>
      </c>
      <c r="G85" s="10">
        <f t="shared" si="7"/>
        <v>0</v>
      </c>
      <c r="H85" s="11">
        <f t="shared" si="8"/>
        <v>0</v>
      </c>
      <c r="J85" s="2"/>
    </row>
    <row r="86" spans="1:10" x14ac:dyDescent="0.25">
      <c r="A86" s="26"/>
      <c r="B86" s="27"/>
      <c r="C86" s="28"/>
      <c r="D86" s="29"/>
      <c r="E86" s="16">
        <f t="shared" si="6"/>
        <v>0</v>
      </c>
      <c r="F86" s="16">
        <f>IF(Table1[[#This Row],[Residential Property (Y/N)]]="Y",IF(Table1[[#This Row],[Property
 Selling price]]&gt;800000,+D86-800000,0),0)</f>
        <v>0</v>
      </c>
      <c r="G86" s="16">
        <f t="shared" si="7"/>
        <v>0</v>
      </c>
      <c r="H86" s="17">
        <f t="shared" si="8"/>
        <v>0</v>
      </c>
      <c r="J86" s="2"/>
    </row>
    <row r="87" spans="1:10" x14ac:dyDescent="0.25">
      <c r="A87" s="26"/>
      <c r="B87" s="27"/>
      <c r="C87" s="28"/>
      <c r="D87" s="29"/>
      <c r="E87" s="10">
        <f t="shared" si="6"/>
        <v>0</v>
      </c>
      <c r="F87" s="10">
        <f>IF(Table1[[#This Row],[Residential Property (Y/N)]]="Y",IF(Table1[[#This Row],[Property
 Selling price]]&gt;800000,+D87-800000,0),0)</f>
        <v>0</v>
      </c>
      <c r="G87" s="10">
        <f t="shared" si="7"/>
        <v>0</v>
      </c>
      <c r="H87" s="11">
        <f t="shared" si="8"/>
        <v>0</v>
      </c>
      <c r="J87" s="2"/>
    </row>
    <row r="88" spans="1:10" x14ac:dyDescent="0.25">
      <c r="A88" s="26"/>
      <c r="B88" s="27"/>
      <c r="C88" s="28"/>
      <c r="D88" s="29"/>
      <c r="E88" s="16">
        <f t="shared" si="6"/>
        <v>0</v>
      </c>
      <c r="F88" s="16">
        <f>IF(Table1[[#This Row],[Residential Property (Y/N)]]="Y",IF(Table1[[#This Row],[Property
 Selling price]]&gt;800000,+D88-800000,0),0)</f>
        <v>0</v>
      </c>
      <c r="G88" s="16">
        <f t="shared" si="7"/>
        <v>0</v>
      </c>
      <c r="H88" s="17">
        <f t="shared" si="8"/>
        <v>0</v>
      </c>
      <c r="J88" s="2"/>
    </row>
    <row r="89" spans="1:10" x14ac:dyDescent="0.25">
      <c r="A89" s="26"/>
      <c r="B89" s="27"/>
      <c r="C89" s="28"/>
      <c r="D89" s="29"/>
      <c r="E89" s="10">
        <f t="shared" si="6"/>
        <v>0</v>
      </c>
      <c r="F89" s="10">
        <f>IF(Table1[[#This Row],[Residential Property (Y/N)]]="Y",IF(Table1[[#This Row],[Property
 Selling price]]&gt;800000,+D89-800000,0),0)</f>
        <v>0</v>
      </c>
      <c r="G89" s="10">
        <f t="shared" si="7"/>
        <v>0</v>
      </c>
      <c r="H89" s="11">
        <f t="shared" si="8"/>
        <v>0</v>
      </c>
      <c r="J89" s="2"/>
    </row>
    <row r="90" spans="1:10" x14ac:dyDescent="0.25">
      <c r="A90" s="26"/>
      <c r="B90" s="27"/>
      <c r="C90" s="28"/>
      <c r="D90" s="29"/>
      <c r="E90" s="16">
        <f t="shared" si="6"/>
        <v>0</v>
      </c>
      <c r="F90" s="16">
        <f>IF(Table1[[#This Row],[Residential Property (Y/N)]]="Y",IF(Table1[[#This Row],[Property
 Selling price]]&gt;800000,+D90-800000,0),0)</f>
        <v>0</v>
      </c>
      <c r="G90" s="16">
        <f t="shared" si="7"/>
        <v>0</v>
      </c>
      <c r="H90" s="17">
        <f t="shared" si="8"/>
        <v>0</v>
      </c>
      <c r="J90" s="2"/>
    </row>
    <row r="91" spans="1:10" x14ac:dyDescent="0.25">
      <c r="A91" s="26"/>
      <c r="B91" s="27"/>
      <c r="C91" s="28"/>
      <c r="D91" s="29"/>
      <c r="E91" s="10">
        <f t="shared" si="6"/>
        <v>0</v>
      </c>
      <c r="F91" s="10">
        <f>IF(Table1[[#This Row],[Residential Property (Y/N)]]="Y",IF(Table1[[#This Row],[Property
 Selling price]]&gt;800000,+D91-800000,0),0)</f>
        <v>0</v>
      </c>
      <c r="G91" s="10">
        <f t="shared" si="7"/>
        <v>0</v>
      </c>
      <c r="H91" s="11">
        <f t="shared" si="8"/>
        <v>0</v>
      </c>
      <c r="J91" s="2"/>
    </row>
    <row r="92" spans="1:10" x14ac:dyDescent="0.25">
      <c r="A92" s="26"/>
      <c r="B92" s="27"/>
      <c r="C92" s="28"/>
      <c r="D92" s="29"/>
      <c r="E92" s="16">
        <f t="shared" si="6"/>
        <v>0</v>
      </c>
      <c r="F92" s="16">
        <f>IF(Table1[[#This Row],[Residential Property (Y/N)]]="Y",IF(Table1[[#This Row],[Property
 Selling price]]&gt;800000,+D92-800000,0),0)</f>
        <v>0</v>
      </c>
      <c r="G92" s="16">
        <f t="shared" si="7"/>
        <v>0</v>
      </c>
      <c r="H92" s="17">
        <f t="shared" si="8"/>
        <v>0</v>
      </c>
      <c r="J92" s="2"/>
    </row>
    <row r="93" spans="1:10" x14ac:dyDescent="0.25">
      <c r="A93" s="26"/>
      <c r="B93" s="27"/>
      <c r="C93" s="28"/>
      <c r="D93" s="29"/>
      <c r="E93" s="10">
        <f t="shared" si="6"/>
        <v>0</v>
      </c>
      <c r="F93" s="10">
        <f>IF(Table1[[#This Row],[Residential Property (Y/N)]]="Y",IF(Table1[[#This Row],[Property
 Selling price]]&gt;800000,+D93-800000,0),0)</f>
        <v>0</v>
      </c>
      <c r="G93" s="10">
        <f t="shared" si="7"/>
        <v>0</v>
      </c>
      <c r="H93" s="11">
        <f t="shared" si="8"/>
        <v>0</v>
      </c>
      <c r="J93" s="2"/>
    </row>
    <row r="94" spans="1:10" x14ac:dyDescent="0.25">
      <c r="A94" s="26"/>
      <c r="B94" s="27"/>
      <c r="C94" s="28"/>
      <c r="D94" s="29"/>
      <c r="E94" s="16">
        <f t="shared" si="6"/>
        <v>0</v>
      </c>
      <c r="F94" s="16">
        <f>IF(Table1[[#This Row],[Residential Property (Y/N)]]="Y",IF(Table1[[#This Row],[Property
 Selling price]]&gt;800000,+D94-800000,0),0)</f>
        <v>0</v>
      </c>
      <c r="G94" s="16">
        <f t="shared" si="7"/>
        <v>0</v>
      </c>
      <c r="H94" s="17">
        <f t="shared" si="8"/>
        <v>0</v>
      </c>
      <c r="J94" s="2"/>
    </row>
    <row r="95" spans="1:10" x14ac:dyDescent="0.25">
      <c r="A95" s="26"/>
      <c r="B95" s="27"/>
      <c r="C95" s="28"/>
      <c r="D95" s="29"/>
      <c r="E95" s="10">
        <f t="shared" si="6"/>
        <v>0</v>
      </c>
      <c r="F95" s="10">
        <f>IF(Table1[[#This Row],[Residential Property (Y/N)]]="Y",IF(Table1[[#This Row],[Property
 Selling price]]&gt;800000,+D95-800000,0),0)</f>
        <v>0</v>
      </c>
      <c r="G95" s="10">
        <f t="shared" si="7"/>
        <v>0</v>
      </c>
      <c r="H95" s="11">
        <f t="shared" si="8"/>
        <v>0</v>
      </c>
      <c r="J95" s="2"/>
    </row>
    <row r="96" spans="1:10" x14ac:dyDescent="0.25">
      <c r="A96" s="26"/>
      <c r="B96" s="27"/>
      <c r="C96" s="28"/>
      <c r="D96" s="29"/>
      <c r="E96" s="16">
        <f t="shared" si="6"/>
        <v>0</v>
      </c>
      <c r="F96" s="16">
        <f>IF(Table1[[#This Row],[Residential Property (Y/N)]]="Y",IF(Table1[[#This Row],[Property
 Selling price]]&gt;800000,+D96-800000,0),0)</f>
        <v>0</v>
      </c>
      <c r="G96" s="16">
        <f t="shared" si="7"/>
        <v>0</v>
      </c>
      <c r="H96" s="17">
        <f t="shared" si="8"/>
        <v>0</v>
      </c>
      <c r="J96" s="2"/>
    </row>
    <row r="97" spans="1:10" x14ac:dyDescent="0.25">
      <c r="A97" s="26"/>
      <c r="B97" s="27"/>
      <c r="C97" s="28"/>
      <c r="D97" s="29"/>
      <c r="E97" s="10">
        <f t="shared" si="6"/>
        <v>0</v>
      </c>
      <c r="F97" s="10">
        <f>IF(Table1[[#This Row],[Residential Property (Y/N)]]="Y",IF(Table1[[#This Row],[Property
 Selling price]]&gt;800000,+D97-800000,0),0)</f>
        <v>0</v>
      </c>
      <c r="G97" s="10">
        <f t="shared" si="7"/>
        <v>0</v>
      </c>
      <c r="H97" s="11">
        <f t="shared" si="8"/>
        <v>0</v>
      </c>
      <c r="J97" s="2"/>
    </row>
    <row r="98" spans="1:10" x14ac:dyDescent="0.25">
      <c r="A98" s="26"/>
      <c r="B98" s="27"/>
      <c r="C98" s="28"/>
      <c r="D98" s="29"/>
      <c r="E98" s="16">
        <f t="shared" si="6"/>
        <v>0</v>
      </c>
      <c r="F98" s="16">
        <f>IF(Table1[[#This Row],[Residential Property (Y/N)]]="Y",IF(Table1[[#This Row],[Property
 Selling price]]&gt;800000,+D98-800000,0),0)</f>
        <v>0</v>
      </c>
      <c r="G98" s="16">
        <f t="shared" si="7"/>
        <v>0</v>
      </c>
      <c r="H98" s="17">
        <f t="shared" si="8"/>
        <v>0</v>
      </c>
      <c r="J98" s="2"/>
    </row>
    <row r="99" spans="1:10" x14ac:dyDescent="0.25">
      <c r="A99" s="26"/>
      <c r="B99" s="27"/>
      <c r="C99" s="28"/>
      <c r="D99" s="29"/>
      <c r="E99" s="10">
        <f t="shared" si="6"/>
        <v>0</v>
      </c>
      <c r="F99" s="10">
        <f>IF(Table1[[#This Row],[Residential Property (Y/N)]]="Y",IF(Table1[[#This Row],[Property
 Selling price]]&gt;800000,+D99-800000,0),0)</f>
        <v>0</v>
      </c>
      <c r="G99" s="10">
        <f t="shared" si="7"/>
        <v>0</v>
      </c>
      <c r="H99" s="11">
        <f t="shared" si="8"/>
        <v>0</v>
      </c>
      <c r="J99" s="2"/>
    </row>
    <row r="100" spans="1:10" x14ac:dyDescent="0.25">
      <c r="A100" s="26"/>
      <c r="B100" s="27"/>
      <c r="C100" s="28"/>
      <c r="D100" s="29"/>
      <c r="E100" s="16">
        <f t="shared" si="6"/>
        <v>0</v>
      </c>
      <c r="F100" s="16">
        <f>IF(Table1[[#This Row],[Residential Property (Y/N)]]="Y",IF(Table1[[#This Row],[Property
 Selling price]]&gt;800000,+D100-800000,0),0)</f>
        <v>0</v>
      </c>
      <c r="G100" s="16">
        <f t="shared" si="7"/>
        <v>0</v>
      </c>
      <c r="H100" s="17">
        <f t="shared" si="8"/>
        <v>0</v>
      </c>
      <c r="J100" s="2"/>
    </row>
    <row r="101" spans="1:10" x14ac:dyDescent="0.25">
      <c r="A101" s="26"/>
      <c r="B101" s="27"/>
      <c r="C101" s="28"/>
      <c r="D101" s="29"/>
      <c r="E101" s="10">
        <f t="shared" si="6"/>
        <v>0</v>
      </c>
      <c r="F101" s="10">
        <f>IF(Table1[[#This Row],[Residential Property (Y/N)]]="Y",IF(Table1[[#This Row],[Property
 Selling price]]&gt;800000,+D101-800000,0),0)</f>
        <v>0</v>
      </c>
      <c r="G101" s="10">
        <f t="shared" si="7"/>
        <v>0</v>
      </c>
      <c r="H101" s="11">
        <f t="shared" si="8"/>
        <v>0</v>
      </c>
      <c r="J101" s="2"/>
    </row>
    <row r="102" spans="1:10" x14ac:dyDescent="0.25">
      <c r="A102" s="26"/>
      <c r="B102" s="27"/>
      <c r="C102" s="28"/>
      <c r="D102" s="29"/>
      <c r="E102" s="16">
        <f t="shared" si="6"/>
        <v>0</v>
      </c>
      <c r="F102" s="16">
        <f>IF(Table1[[#This Row],[Residential Property (Y/N)]]="Y",IF(Table1[[#This Row],[Property
 Selling price]]&gt;800000,+D102-800000,0),0)</f>
        <v>0</v>
      </c>
      <c r="G102" s="16">
        <f t="shared" si="7"/>
        <v>0</v>
      </c>
      <c r="H102" s="17">
        <f t="shared" si="8"/>
        <v>0</v>
      </c>
      <c r="J102" s="2"/>
    </row>
    <row r="103" spans="1:10" x14ac:dyDescent="0.25">
      <c r="A103" s="26"/>
      <c r="B103" s="27"/>
      <c r="C103" s="28"/>
      <c r="D103" s="29"/>
      <c r="E103" s="12">
        <f t="shared" ref="E103:E106" si="9">+(D103/500)*2.3</f>
        <v>0</v>
      </c>
      <c r="F103" s="12">
        <f>IF(Table1[[#This Row],[Residential Property (Y/N)]]="Y",IF(Table1[[#This Row],[Property
 Selling price]]&gt;800000,+D103-800000,0),0)</f>
        <v>0</v>
      </c>
      <c r="G103" s="13">
        <f t="shared" ref="G103:G106" si="10">+(F103/500)*2.3</f>
        <v>0</v>
      </c>
      <c r="H103" s="14">
        <f t="shared" ref="H103:H106" si="11">+G103+E103</f>
        <v>0</v>
      </c>
      <c r="J103" s="2"/>
    </row>
    <row r="104" spans="1:10" x14ac:dyDescent="0.25">
      <c r="A104" s="26"/>
      <c r="B104" s="27"/>
      <c r="C104" s="28"/>
      <c r="D104" s="29"/>
      <c r="E104" s="16">
        <f t="shared" si="9"/>
        <v>0</v>
      </c>
      <c r="F104" s="16">
        <f>IF(Table1[[#This Row],[Residential Property (Y/N)]]="Y",IF(Table1[[#This Row],[Property
 Selling price]]&gt;800000,+D104-800000,0),0)</f>
        <v>0</v>
      </c>
      <c r="G104" s="16">
        <f t="shared" si="10"/>
        <v>0</v>
      </c>
      <c r="H104" s="17">
        <f t="shared" si="11"/>
        <v>0</v>
      </c>
      <c r="J104" s="2"/>
    </row>
    <row r="105" spans="1:10" x14ac:dyDescent="0.25">
      <c r="A105" s="26"/>
      <c r="B105" s="27"/>
      <c r="C105" s="28"/>
      <c r="D105" s="29"/>
      <c r="E105" s="12">
        <f t="shared" si="9"/>
        <v>0</v>
      </c>
      <c r="F105" s="12">
        <f>IF(Table1[[#This Row],[Residential Property (Y/N)]]="Y",IF(Table1[[#This Row],[Property
 Selling price]]&gt;800000,+D105-800000,0),0)</f>
        <v>0</v>
      </c>
      <c r="G105" s="13">
        <f t="shared" si="10"/>
        <v>0</v>
      </c>
      <c r="H105" s="14">
        <f t="shared" si="11"/>
        <v>0</v>
      </c>
      <c r="J105" s="2"/>
    </row>
    <row r="106" spans="1:10" x14ac:dyDescent="0.25">
      <c r="A106" s="26"/>
      <c r="B106" s="27"/>
      <c r="C106" s="28"/>
      <c r="D106" s="29"/>
      <c r="E106" s="16">
        <f t="shared" si="9"/>
        <v>0</v>
      </c>
      <c r="F106" s="16">
        <f>IF(Table1[[#This Row],[Residential Property (Y/N)]]="Y",IF(Table1[[#This Row],[Property
 Selling price]]&gt;800000,+D106-800000,0),0)</f>
        <v>0</v>
      </c>
      <c r="G106" s="16">
        <f t="shared" si="10"/>
        <v>0</v>
      </c>
      <c r="H106" s="17">
        <f t="shared" si="11"/>
        <v>0</v>
      </c>
      <c r="J106" s="2"/>
    </row>
    <row r="107" spans="1:10" x14ac:dyDescent="0.25">
      <c r="A107" s="26"/>
      <c r="B107" s="26"/>
      <c r="C107" s="28"/>
      <c r="D107" s="29"/>
      <c r="E107" s="13">
        <f>+(D107/500)*2.3</f>
        <v>0</v>
      </c>
      <c r="F107" s="13">
        <f>IF(Table1[[#This Row],[Residential Property (Y/N)]]="Y",IF(Table1[[#This Row],[Property
 Selling price]]&gt;800000,+D107-800000,0),0)</f>
        <v>0</v>
      </c>
      <c r="G107" s="13">
        <f>+(F107/500)*2.3</f>
        <v>0</v>
      </c>
      <c r="H107" s="14">
        <f>+G107+E107</f>
        <v>0</v>
      </c>
    </row>
  </sheetData>
  <sheetProtection algorithmName="SHA-512" hashValue="0T0wWVmN5YqfbC1wyKwsdY0pVQxxaj6Lbvay0INTRchRnBf/pDUauHeh2IcZNcql6bMzisL8qKRq391y+e72PA==" saltValue="ydscejijgvkxaMgh5txaCA==" spinCount="100000" sheet="1" objects="1" scenarios="1" selectLockedCells="1"/>
  <protectedRanges>
    <protectedRange sqref="A7:H107" name="SchB"/>
  </protectedRanges>
  <mergeCells count="4">
    <mergeCell ref="F2:H2"/>
    <mergeCell ref="E5:H5"/>
    <mergeCell ref="B5:D5"/>
    <mergeCell ref="A4:H4"/>
  </mergeCells>
  <hyperlinks>
    <hyperlink ref="F2" location="Sheet1!K3" display="RETURN TO  TOP" xr:uid="{A9156A96-6151-425C-B7E8-931112BE4C48}"/>
    <hyperlink ref="F2:H2" location="'SCHEDULE A'!A1" display="RETURN TO SCHEDULE A" xr:uid="{E72DAFF4-1CA9-4854-AD55-A13F50750D01}"/>
  </hyperlinks>
  <pageMargins left="0.25" right="0.25" top="0.75" bottom="0.75" header="0.3" footer="0.3"/>
  <pageSetup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0CA844-D05B-4C8E-ACF7-FD44D14E22B8}">
          <x14:formula1>
            <xm:f>'lookup values'!$A$1:$A$2</xm:f>
          </x14:formula1>
          <xm:sqref>C7:C107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D5F6-0668-40CF-9803-CFE04A3D672D}">
  <dimension ref="A1"/>
  <sheetViews>
    <sheetView workbookViewId="0">
      <selection sqref="A1:D18"/>
    </sheetView>
  </sheetViews>
  <sheetFormatPr defaultRowHeight="15" x14ac:dyDescent="0.25"/>
  <cols>
    <col min="1" max="1" width="31" style="2" customWidth="1"/>
    <col min="2" max="2" width="14.28515625" bestFit="1" customWidth="1"/>
  </cols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59C6-BE76-4FAC-9532-9660F649ADC2}">
  <dimension ref="A1:K100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16.7109375" customWidth="1"/>
    <col min="3" max="3" width="18.85546875" customWidth="1"/>
    <col min="4" max="4" width="29.5703125" customWidth="1"/>
  </cols>
  <sheetData>
    <row r="1" spans="1:11" ht="15.75" thickBot="1" x14ac:dyDescent="0.3"/>
    <row r="2" spans="1:11" ht="22.5" customHeight="1" thickBot="1" x14ac:dyDescent="0.3">
      <c r="D2" s="31" t="s">
        <v>17</v>
      </c>
    </row>
    <row r="4" spans="1:11" ht="18.75" x14ac:dyDescent="0.3">
      <c r="A4" s="34" t="s">
        <v>35</v>
      </c>
      <c r="B4" s="34"/>
      <c r="C4" s="34"/>
      <c r="D4" s="34"/>
      <c r="E4" s="2"/>
      <c r="F4" s="2"/>
      <c r="G4" s="2"/>
      <c r="H4" s="2"/>
    </row>
    <row r="5" spans="1:11" ht="15.75" thickBot="1" x14ac:dyDescent="0.3">
      <c r="A5" s="40" t="s">
        <v>13</v>
      </c>
      <c r="B5" s="40"/>
      <c r="C5" s="40"/>
      <c r="D5" s="18" t="s">
        <v>36</v>
      </c>
      <c r="E5" s="2"/>
      <c r="F5" s="2"/>
      <c r="G5" s="2"/>
      <c r="H5" s="2"/>
      <c r="K5" s="2"/>
    </row>
    <row r="6" spans="1:11" ht="30" x14ac:dyDescent="0.25">
      <c r="A6" s="25" t="s">
        <v>38</v>
      </c>
      <c r="B6" s="7" t="s">
        <v>9</v>
      </c>
      <c r="C6" s="8" t="s">
        <v>2</v>
      </c>
      <c r="D6" s="9" t="s">
        <v>37</v>
      </c>
      <c r="E6" s="2"/>
    </row>
    <row r="7" spans="1:11" x14ac:dyDescent="0.25">
      <c r="A7" s="26"/>
      <c r="B7" s="27"/>
      <c r="C7" s="29"/>
      <c r="D7" s="11">
        <f t="shared" ref="D7:D38" si="0">+(C7/500)*2.3</f>
        <v>0</v>
      </c>
      <c r="E7" s="2"/>
    </row>
    <row r="8" spans="1:11" x14ac:dyDescent="0.25">
      <c r="A8" s="26"/>
      <c r="B8" s="27"/>
      <c r="C8" s="29"/>
      <c r="D8" s="17">
        <f t="shared" si="0"/>
        <v>0</v>
      </c>
      <c r="E8" s="2"/>
    </row>
    <row r="9" spans="1:11" x14ac:dyDescent="0.25">
      <c r="A9" s="26"/>
      <c r="B9" s="27"/>
      <c r="C9" s="29"/>
      <c r="D9" s="11">
        <f t="shared" si="0"/>
        <v>0</v>
      </c>
      <c r="E9" s="2"/>
    </row>
    <row r="10" spans="1:11" x14ac:dyDescent="0.25">
      <c r="A10" s="26"/>
      <c r="B10" s="27"/>
      <c r="C10" s="29"/>
      <c r="D10" s="17">
        <f t="shared" si="0"/>
        <v>0</v>
      </c>
    </row>
    <row r="11" spans="1:11" x14ac:dyDescent="0.25">
      <c r="A11" s="26"/>
      <c r="B11" s="27"/>
      <c r="C11" s="29"/>
      <c r="D11" s="11">
        <f t="shared" si="0"/>
        <v>0</v>
      </c>
    </row>
    <row r="12" spans="1:11" x14ac:dyDescent="0.25">
      <c r="A12" s="26"/>
      <c r="B12" s="27"/>
      <c r="C12" s="29"/>
      <c r="D12" s="17">
        <f t="shared" si="0"/>
        <v>0</v>
      </c>
    </row>
    <row r="13" spans="1:11" x14ac:dyDescent="0.25">
      <c r="A13" s="26"/>
      <c r="B13" s="26"/>
      <c r="C13" s="29"/>
      <c r="D13" s="11">
        <f t="shared" si="0"/>
        <v>0</v>
      </c>
    </row>
    <row r="14" spans="1:11" x14ac:dyDescent="0.25">
      <c r="A14" s="26"/>
      <c r="B14" s="26"/>
      <c r="C14" s="29"/>
      <c r="D14" s="17">
        <f t="shared" si="0"/>
        <v>0</v>
      </c>
    </row>
    <row r="15" spans="1:11" x14ac:dyDescent="0.25">
      <c r="A15" s="26"/>
      <c r="B15" s="26"/>
      <c r="C15" s="29"/>
      <c r="D15" s="11">
        <f t="shared" si="0"/>
        <v>0</v>
      </c>
    </row>
    <row r="16" spans="1:11" x14ac:dyDescent="0.25">
      <c r="A16" s="26"/>
      <c r="B16" s="26"/>
      <c r="C16" s="29"/>
      <c r="D16" s="17">
        <f t="shared" si="0"/>
        <v>0</v>
      </c>
      <c r="K16" s="5"/>
    </row>
    <row r="17" spans="1:4" x14ac:dyDescent="0.25">
      <c r="A17" s="26"/>
      <c r="B17" s="26"/>
      <c r="C17" s="29"/>
      <c r="D17" s="11">
        <f t="shared" si="0"/>
        <v>0</v>
      </c>
    </row>
    <row r="18" spans="1:4" x14ac:dyDescent="0.25">
      <c r="A18" s="26"/>
      <c r="B18" s="26"/>
      <c r="C18" s="29"/>
      <c r="D18" s="17">
        <f t="shared" si="0"/>
        <v>0</v>
      </c>
    </row>
    <row r="19" spans="1:4" x14ac:dyDescent="0.25">
      <c r="A19" s="26"/>
      <c r="B19" s="26"/>
      <c r="C19" s="29"/>
      <c r="D19" s="11">
        <f t="shared" si="0"/>
        <v>0</v>
      </c>
    </row>
    <row r="20" spans="1:4" x14ac:dyDescent="0.25">
      <c r="A20" s="26"/>
      <c r="B20" s="26"/>
      <c r="C20" s="29"/>
      <c r="D20" s="17">
        <f t="shared" si="0"/>
        <v>0</v>
      </c>
    </row>
    <row r="21" spans="1:4" x14ac:dyDescent="0.25">
      <c r="A21" s="26"/>
      <c r="B21" s="26"/>
      <c r="C21" s="29"/>
      <c r="D21" s="11">
        <f t="shared" si="0"/>
        <v>0</v>
      </c>
    </row>
    <row r="22" spans="1:4" x14ac:dyDescent="0.25">
      <c r="A22" s="26"/>
      <c r="B22" s="26"/>
      <c r="C22" s="29"/>
      <c r="D22" s="17">
        <f t="shared" si="0"/>
        <v>0</v>
      </c>
    </row>
    <row r="23" spans="1:4" x14ac:dyDescent="0.25">
      <c r="A23" s="26"/>
      <c r="B23" s="26"/>
      <c r="C23" s="29"/>
      <c r="D23" s="11">
        <f t="shared" si="0"/>
        <v>0</v>
      </c>
    </row>
    <row r="24" spans="1:4" x14ac:dyDescent="0.25">
      <c r="A24" s="26"/>
      <c r="B24" s="26"/>
      <c r="C24" s="29"/>
      <c r="D24" s="17">
        <f t="shared" si="0"/>
        <v>0</v>
      </c>
    </row>
    <row r="25" spans="1:4" x14ac:dyDescent="0.25">
      <c r="A25" s="26"/>
      <c r="B25" s="26"/>
      <c r="C25" s="29"/>
      <c r="D25" s="11">
        <f t="shared" si="0"/>
        <v>0</v>
      </c>
    </row>
    <row r="26" spans="1:4" x14ac:dyDescent="0.25">
      <c r="A26" s="26"/>
      <c r="B26" s="26"/>
      <c r="C26" s="29"/>
      <c r="D26" s="17">
        <f t="shared" si="0"/>
        <v>0</v>
      </c>
    </row>
    <row r="27" spans="1:4" x14ac:dyDescent="0.25">
      <c r="A27" s="26"/>
      <c r="B27" s="26"/>
      <c r="C27" s="29"/>
      <c r="D27" s="11">
        <f t="shared" si="0"/>
        <v>0</v>
      </c>
    </row>
    <row r="28" spans="1:4" x14ac:dyDescent="0.25">
      <c r="A28" s="26"/>
      <c r="B28" s="26"/>
      <c r="C28" s="29"/>
      <c r="D28" s="17">
        <f t="shared" si="0"/>
        <v>0</v>
      </c>
    </row>
    <row r="29" spans="1:4" x14ac:dyDescent="0.25">
      <c r="A29" s="26"/>
      <c r="B29" s="26"/>
      <c r="C29" s="29"/>
      <c r="D29" s="11">
        <f t="shared" si="0"/>
        <v>0</v>
      </c>
    </row>
    <row r="30" spans="1:4" x14ac:dyDescent="0.25">
      <c r="A30" s="26"/>
      <c r="B30" s="26"/>
      <c r="C30" s="29"/>
      <c r="D30" s="17">
        <f t="shared" si="0"/>
        <v>0</v>
      </c>
    </row>
    <row r="31" spans="1:4" x14ac:dyDescent="0.25">
      <c r="A31" s="26"/>
      <c r="B31" s="26"/>
      <c r="C31" s="29"/>
      <c r="D31" s="11">
        <f t="shared" si="0"/>
        <v>0</v>
      </c>
    </row>
    <row r="32" spans="1:4" x14ac:dyDescent="0.25">
      <c r="A32" s="26"/>
      <c r="B32" s="26"/>
      <c r="C32" s="29"/>
      <c r="D32" s="17">
        <f t="shared" si="0"/>
        <v>0</v>
      </c>
    </row>
    <row r="33" spans="1:4" x14ac:dyDescent="0.25">
      <c r="A33" s="26"/>
      <c r="B33" s="26"/>
      <c r="C33" s="29"/>
      <c r="D33" s="11">
        <f t="shared" si="0"/>
        <v>0</v>
      </c>
    </row>
    <row r="34" spans="1:4" x14ac:dyDescent="0.25">
      <c r="A34" s="26"/>
      <c r="B34" s="26"/>
      <c r="C34" s="29"/>
      <c r="D34" s="17">
        <f t="shared" si="0"/>
        <v>0</v>
      </c>
    </row>
    <row r="35" spans="1:4" x14ac:dyDescent="0.25">
      <c r="A35" s="26"/>
      <c r="B35" s="26"/>
      <c r="C35" s="29"/>
      <c r="D35" s="11">
        <f t="shared" si="0"/>
        <v>0</v>
      </c>
    </row>
    <row r="36" spans="1:4" x14ac:dyDescent="0.25">
      <c r="A36" s="26"/>
      <c r="B36" s="26"/>
      <c r="C36" s="29"/>
      <c r="D36" s="17">
        <f t="shared" si="0"/>
        <v>0</v>
      </c>
    </row>
    <row r="37" spans="1:4" x14ac:dyDescent="0.25">
      <c r="A37" s="26"/>
      <c r="B37" s="26"/>
      <c r="C37" s="29"/>
      <c r="D37" s="11">
        <f t="shared" si="0"/>
        <v>0</v>
      </c>
    </row>
    <row r="38" spans="1:4" x14ac:dyDescent="0.25">
      <c r="A38" s="26"/>
      <c r="B38" s="26"/>
      <c r="C38" s="29"/>
      <c r="D38" s="17">
        <f t="shared" si="0"/>
        <v>0</v>
      </c>
    </row>
    <row r="39" spans="1:4" x14ac:dyDescent="0.25">
      <c r="A39" s="26"/>
      <c r="B39" s="26"/>
      <c r="C39" s="29"/>
      <c r="D39" s="11">
        <f t="shared" ref="D39:D70" si="1">+(C39/500)*2.3</f>
        <v>0</v>
      </c>
    </row>
    <row r="40" spans="1:4" x14ac:dyDescent="0.25">
      <c r="A40" s="26"/>
      <c r="B40" s="26"/>
      <c r="C40" s="29"/>
      <c r="D40" s="17">
        <f t="shared" si="1"/>
        <v>0</v>
      </c>
    </row>
    <row r="41" spans="1:4" x14ac:dyDescent="0.25">
      <c r="A41" s="26"/>
      <c r="B41" s="26"/>
      <c r="C41" s="29"/>
      <c r="D41" s="11">
        <f t="shared" si="1"/>
        <v>0</v>
      </c>
    </row>
    <row r="42" spans="1:4" x14ac:dyDescent="0.25">
      <c r="A42" s="26"/>
      <c r="B42" s="26"/>
      <c r="C42" s="29"/>
      <c r="D42" s="17">
        <f t="shared" si="1"/>
        <v>0</v>
      </c>
    </row>
    <row r="43" spans="1:4" x14ac:dyDescent="0.25">
      <c r="A43" s="26"/>
      <c r="B43" s="26"/>
      <c r="C43" s="29"/>
      <c r="D43" s="11">
        <f t="shared" si="1"/>
        <v>0</v>
      </c>
    </row>
    <row r="44" spans="1:4" x14ac:dyDescent="0.25">
      <c r="A44" s="26"/>
      <c r="B44" s="26"/>
      <c r="C44" s="29"/>
      <c r="D44" s="17">
        <f t="shared" si="1"/>
        <v>0</v>
      </c>
    </row>
    <row r="45" spans="1:4" x14ac:dyDescent="0.25">
      <c r="A45" s="26"/>
      <c r="B45" s="26"/>
      <c r="C45" s="29"/>
      <c r="D45" s="11">
        <f t="shared" si="1"/>
        <v>0</v>
      </c>
    </row>
    <row r="46" spans="1:4" x14ac:dyDescent="0.25">
      <c r="A46" s="26"/>
      <c r="B46" s="26"/>
      <c r="C46" s="29"/>
      <c r="D46" s="17">
        <f t="shared" si="1"/>
        <v>0</v>
      </c>
    </row>
    <row r="47" spans="1:4" x14ac:dyDescent="0.25">
      <c r="A47" s="26"/>
      <c r="B47" s="26"/>
      <c r="C47" s="29"/>
      <c r="D47" s="11">
        <f t="shared" si="1"/>
        <v>0</v>
      </c>
    </row>
    <row r="48" spans="1:4" x14ac:dyDescent="0.25">
      <c r="A48" s="26"/>
      <c r="B48" s="26"/>
      <c r="C48" s="29"/>
      <c r="D48" s="17">
        <f t="shared" si="1"/>
        <v>0</v>
      </c>
    </row>
    <row r="49" spans="1:11" x14ac:dyDescent="0.25">
      <c r="A49" s="26"/>
      <c r="B49" s="26"/>
      <c r="C49" s="29"/>
      <c r="D49" s="11">
        <f t="shared" si="1"/>
        <v>0</v>
      </c>
    </row>
    <row r="50" spans="1:11" x14ac:dyDescent="0.25">
      <c r="A50" s="26"/>
      <c r="B50" s="26"/>
      <c r="C50" s="29"/>
      <c r="D50" s="17">
        <f t="shared" si="1"/>
        <v>0</v>
      </c>
    </row>
    <row r="51" spans="1:11" x14ac:dyDescent="0.25">
      <c r="A51" s="26"/>
      <c r="B51" s="26"/>
      <c r="C51" s="29"/>
      <c r="D51" s="11">
        <f t="shared" si="1"/>
        <v>0</v>
      </c>
    </row>
    <row r="52" spans="1:11" x14ac:dyDescent="0.25">
      <c r="A52" s="26"/>
      <c r="B52" s="26"/>
      <c r="C52" s="29"/>
      <c r="D52" s="17">
        <f t="shared" si="1"/>
        <v>0</v>
      </c>
    </row>
    <row r="53" spans="1:11" x14ac:dyDescent="0.25">
      <c r="A53" s="26"/>
      <c r="B53" s="26"/>
      <c r="C53" s="29"/>
      <c r="D53" s="11">
        <f t="shared" si="1"/>
        <v>0</v>
      </c>
    </row>
    <row r="54" spans="1:11" x14ac:dyDescent="0.25">
      <c r="A54" s="26"/>
      <c r="B54" s="26"/>
      <c r="C54" s="29"/>
      <c r="D54" s="17">
        <f t="shared" si="1"/>
        <v>0</v>
      </c>
    </row>
    <row r="55" spans="1:11" x14ac:dyDescent="0.25">
      <c r="A55" s="26"/>
      <c r="B55" s="26"/>
      <c r="C55" s="29"/>
      <c r="D55" s="11">
        <f t="shared" si="1"/>
        <v>0</v>
      </c>
    </row>
    <row r="56" spans="1:11" x14ac:dyDescent="0.25">
      <c r="A56" s="26"/>
      <c r="B56" s="26"/>
      <c r="C56" s="29"/>
      <c r="D56" s="17">
        <f t="shared" si="1"/>
        <v>0</v>
      </c>
    </row>
    <row r="57" spans="1:11" x14ac:dyDescent="0.25">
      <c r="A57" s="26"/>
      <c r="B57" s="26"/>
      <c r="C57" s="29"/>
      <c r="D57" s="11">
        <f t="shared" si="1"/>
        <v>0</v>
      </c>
    </row>
    <row r="58" spans="1:11" x14ac:dyDescent="0.25">
      <c r="A58" s="26"/>
      <c r="B58" s="26"/>
      <c r="C58" s="29"/>
      <c r="D58" s="17">
        <f t="shared" si="1"/>
        <v>0</v>
      </c>
    </row>
    <row r="59" spans="1:11" x14ac:dyDescent="0.25">
      <c r="A59" s="26"/>
      <c r="B59" s="26"/>
      <c r="C59" s="29"/>
      <c r="D59" s="11">
        <f t="shared" si="1"/>
        <v>0</v>
      </c>
      <c r="K59" s="5"/>
    </row>
    <row r="60" spans="1:11" x14ac:dyDescent="0.25">
      <c r="A60" s="26"/>
      <c r="B60" s="26"/>
      <c r="C60" s="29"/>
      <c r="D60" s="17">
        <f t="shared" si="1"/>
        <v>0</v>
      </c>
    </row>
    <row r="61" spans="1:11" x14ac:dyDescent="0.25">
      <c r="A61" s="26"/>
      <c r="B61" s="26"/>
      <c r="C61" s="29"/>
      <c r="D61" s="11">
        <f t="shared" si="1"/>
        <v>0</v>
      </c>
    </row>
    <row r="62" spans="1:11" x14ac:dyDescent="0.25">
      <c r="A62" s="26"/>
      <c r="B62" s="26"/>
      <c r="C62" s="29"/>
      <c r="D62" s="17">
        <f t="shared" si="1"/>
        <v>0</v>
      </c>
    </row>
    <row r="63" spans="1:11" x14ac:dyDescent="0.25">
      <c r="A63" s="26"/>
      <c r="B63" s="26"/>
      <c r="C63" s="29"/>
      <c r="D63" s="11">
        <f t="shared" si="1"/>
        <v>0</v>
      </c>
    </row>
    <row r="64" spans="1:11" x14ac:dyDescent="0.25">
      <c r="A64" s="26"/>
      <c r="B64" s="26"/>
      <c r="C64" s="29"/>
      <c r="D64" s="17">
        <f t="shared" si="1"/>
        <v>0</v>
      </c>
    </row>
    <row r="65" spans="1:4" x14ac:dyDescent="0.25">
      <c r="A65" s="26"/>
      <c r="B65" s="26"/>
      <c r="C65" s="29"/>
      <c r="D65" s="11">
        <f t="shared" si="1"/>
        <v>0</v>
      </c>
    </row>
    <row r="66" spans="1:4" x14ac:dyDescent="0.25">
      <c r="A66" s="26"/>
      <c r="B66" s="26"/>
      <c r="C66" s="29"/>
      <c r="D66" s="17">
        <f t="shared" si="1"/>
        <v>0</v>
      </c>
    </row>
    <row r="67" spans="1:4" x14ac:dyDescent="0.25">
      <c r="A67" s="26"/>
      <c r="B67" s="26"/>
      <c r="C67" s="29"/>
      <c r="D67" s="11">
        <f t="shared" si="1"/>
        <v>0</v>
      </c>
    </row>
    <row r="68" spans="1:4" x14ac:dyDescent="0.25">
      <c r="A68" s="26"/>
      <c r="B68" s="26"/>
      <c r="C68" s="29"/>
      <c r="D68" s="17">
        <f t="shared" si="1"/>
        <v>0</v>
      </c>
    </row>
    <row r="69" spans="1:4" x14ac:dyDescent="0.25">
      <c r="A69" s="26"/>
      <c r="B69" s="26"/>
      <c r="C69" s="29"/>
      <c r="D69" s="11">
        <f t="shared" si="1"/>
        <v>0</v>
      </c>
    </row>
    <row r="70" spans="1:4" x14ac:dyDescent="0.25">
      <c r="A70" s="26"/>
      <c r="B70" s="26"/>
      <c r="C70" s="29"/>
      <c r="D70" s="17">
        <f t="shared" si="1"/>
        <v>0</v>
      </c>
    </row>
    <row r="71" spans="1:4" x14ac:dyDescent="0.25">
      <c r="A71" s="26"/>
      <c r="B71" s="26"/>
      <c r="C71" s="29"/>
      <c r="D71" s="11">
        <f t="shared" ref="D71:D100" si="2">+(C71/500)*2.3</f>
        <v>0</v>
      </c>
    </row>
    <row r="72" spans="1:4" x14ac:dyDescent="0.25">
      <c r="A72" s="26"/>
      <c r="B72" s="26"/>
      <c r="C72" s="29"/>
      <c r="D72" s="17">
        <f t="shared" si="2"/>
        <v>0</v>
      </c>
    </row>
    <row r="73" spans="1:4" x14ac:dyDescent="0.25">
      <c r="A73" s="26"/>
      <c r="B73" s="26"/>
      <c r="C73" s="29"/>
      <c r="D73" s="11">
        <f t="shared" si="2"/>
        <v>0</v>
      </c>
    </row>
    <row r="74" spans="1:4" x14ac:dyDescent="0.25">
      <c r="A74" s="26"/>
      <c r="B74" s="26"/>
      <c r="C74" s="29"/>
      <c r="D74" s="17">
        <f t="shared" si="2"/>
        <v>0</v>
      </c>
    </row>
    <row r="75" spans="1:4" x14ac:dyDescent="0.25">
      <c r="A75" s="26"/>
      <c r="B75" s="26"/>
      <c r="C75" s="29"/>
      <c r="D75" s="11">
        <f t="shared" si="2"/>
        <v>0</v>
      </c>
    </row>
    <row r="76" spans="1:4" x14ac:dyDescent="0.25">
      <c r="A76" s="26"/>
      <c r="B76" s="26"/>
      <c r="C76" s="29"/>
      <c r="D76" s="17">
        <f t="shared" si="2"/>
        <v>0</v>
      </c>
    </row>
    <row r="77" spans="1:4" x14ac:dyDescent="0.25">
      <c r="A77" s="26"/>
      <c r="B77" s="26"/>
      <c r="C77" s="29"/>
      <c r="D77" s="11">
        <f t="shared" si="2"/>
        <v>0</v>
      </c>
    </row>
    <row r="78" spans="1:4" x14ac:dyDescent="0.25">
      <c r="A78" s="26"/>
      <c r="B78" s="26"/>
      <c r="C78" s="29"/>
      <c r="D78" s="17">
        <f t="shared" si="2"/>
        <v>0</v>
      </c>
    </row>
    <row r="79" spans="1:4" x14ac:dyDescent="0.25">
      <c r="A79" s="26"/>
      <c r="B79" s="26"/>
      <c r="C79" s="29"/>
      <c r="D79" s="11">
        <f t="shared" si="2"/>
        <v>0</v>
      </c>
    </row>
    <row r="80" spans="1:4" x14ac:dyDescent="0.25">
      <c r="A80" s="26"/>
      <c r="B80" s="26"/>
      <c r="C80" s="29"/>
      <c r="D80" s="17">
        <f t="shared" si="2"/>
        <v>0</v>
      </c>
    </row>
    <row r="81" spans="1:4" x14ac:dyDescent="0.25">
      <c r="A81" s="26"/>
      <c r="B81" s="26"/>
      <c r="C81" s="29"/>
      <c r="D81" s="11">
        <f t="shared" si="2"/>
        <v>0</v>
      </c>
    </row>
    <row r="82" spans="1:4" x14ac:dyDescent="0.25">
      <c r="A82" s="26"/>
      <c r="B82" s="26"/>
      <c r="C82" s="29"/>
      <c r="D82" s="17">
        <f t="shared" si="2"/>
        <v>0</v>
      </c>
    </row>
    <row r="83" spans="1:4" x14ac:dyDescent="0.25">
      <c r="A83" s="26"/>
      <c r="B83" s="26"/>
      <c r="C83" s="29"/>
      <c r="D83" s="11">
        <f t="shared" si="2"/>
        <v>0</v>
      </c>
    </row>
    <row r="84" spans="1:4" x14ac:dyDescent="0.25">
      <c r="A84" s="26"/>
      <c r="B84" s="26"/>
      <c r="C84" s="29"/>
      <c r="D84" s="17">
        <f t="shared" si="2"/>
        <v>0</v>
      </c>
    </row>
    <row r="85" spans="1:4" x14ac:dyDescent="0.25">
      <c r="A85" s="26"/>
      <c r="B85" s="26"/>
      <c r="C85" s="29"/>
      <c r="D85" s="11">
        <f t="shared" si="2"/>
        <v>0</v>
      </c>
    </row>
    <row r="86" spans="1:4" x14ac:dyDescent="0.25">
      <c r="A86" s="26"/>
      <c r="B86" s="26"/>
      <c r="C86" s="29"/>
      <c r="D86" s="17">
        <f t="shared" si="2"/>
        <v>0</v>
      </c>
    </row>
    <row r="87" spans="1:4" x14ac:dyDescent="0.25">
      <c r="A87" s="26"/>
      <c r="B87" s="26"/>
      <c r="C87" s="29"/>
      <c r="D87" s="11">
        <f t="shared" si="2"/>
        <v>0</v>
      </c>
    </row>
    <row r="88" spans="1:4" x14ac:dyDescent="0.25">
      <c r="A88" s="26"/>
      <c r="B88" s="26"/>
      <c r="C88" s="29"/>
      <c r="D88" s="17">
        <f t="shared" si="2"/>
        <v>0</v>
      </c>
    </row>
    <row r="89" spans="1:4" x14ac:dyDescent="0.25">
      <c r="A89" s="26"/>
      <c r="B89" s="26"/>
      <c r="C89" s="29"/>
      <c r="D89" s="11">
        <f t="shared" si="2"/>
        <v>0</v>
      </c>
    </row>
    <row r="90" spans="1:4" x14ac:dyDescent="0.25">
      <c r="A90" s="26"/>
      <c r="B90" s="26"/>
      <c r="C90" s="29"/>
      <c r="D90" s="17">
        <f t="shared" si="2"/>
        <v>0</v>
      </c>
    </row>
    <row r="91" spans="1:4" x14ac:dyDescent="0.25">
      <c r="A91" s="26"/>
      <c r="B91" s="26"/>
      <c r="C91" s="29"/>
      <c r="D91" s="11">
        <f t="shared" si="2"/>
        <v>0</v>
      </c>
    </row>
    <row r="92" spans="1:4" x14ac:dyDescent="0.25">
      <c r="A92" s="26"/>
      <c r="B92" s="26"/>
      <c r="C92" s="29"/>
      <c r="D92" s="17">
        <f t="shared" si="2"/>
        <v>0</v>
      </c>
    </row>
    <row r="93" spans="1:4" x14ac:dyDescent="0.25">
      <c r="A93" s="26"/>
      <c r="B93" s="26"/>
      <c r="C93" s="29"/>
      <c r="D93" s="11">
        <f t="shared" si="2"/>
        <v>0</v>
      </c>
    </row>
    <row r="94" spans="1:4" x14ac:dyDescent="0.25">
      <c r="A94" s="26"/>
      <c r="B94" s="26"/>
      <c r="C94" s="29"/>
      <c r="D94" s="17">
        <f t="shared" si="2"/>
        <v>0</v>
      </c>
    </row>
    <row r="95" spans="1:4" x14ac:dyDescent="0.25">
      <c r="A95" s="26"/>
      <c r="B95" s="26"/>
      <c r="C95" s="29"/>
      <c r="D95" s="11">
        <f t="shared" si="2"/>
        <v>0</v>
      </c>
    </row>
    <row r="96" spans="1:4" x14ac:dyDescent="0.25">
      <c r="A96" s="26"/>
      <c r="B96" s="26"/>
      <c r="C96" s="29"/>
      <c r="D96" s="17">
        <f t="shared" si="2"/>
        <v>0</v>
      </c>
    </row>
    <row r="97" spans="1:4" x14ac:dyDescent="0.25">
      <c r="A97" s="26"/>
      <c r="B97" s="26"/>
      <c r="C97" s="29"/>
      <c r="D97" s="11">
        <f t="shared" si="2"/>
        <v>0</v>
      </c>
    </row>
    <row r="98" spans="1:4" x14ac:dyDescent="0.25">
      <c r="A98" s="26"/>
      <c r="B98" s="26"/>
      <c r="C98" s="29"/>
      <c r="D98" s="17">
        <f t="shared" si="2"/>
        <v>0</v>
      </c>
    </row>
    <row r="99" spans="1:4" x14ac:dyDescent="0.25">
      <c r="A99" s="26"/>
      <c r="B99" s="26"/>
      <c r="C99" s="29"/>
      <c r="D99" s="11">
        <f t="shared" si="2"/>
        <v>0</v>
      </c>
    </row>
    <row r="100" spans="1:4" x14ac:dyDescent="0.25">
      <c r="A100" s="26"/>
      <c r="B100" s="26"/>
      <c r="C100" s="29"/>
      <c r="D100" s="17">
        <f t="shared" si="2"/>
        <v>0</v>
      </c>
    </row>
  </sheetData>
  <sheetProtection algorithmName="SHA-512" hashValue="mC4WEMmAdbAJdv+YozDh+2FPIiI0lQ/Y34/ETNHpGjrrUG7PX4Z7kf4b9DOeRTrxamuSSlAg18q2NUeaTXSWVg==" saltValue="BbKcjqFONTUBSAdQuxfoqA==" spinCount="100000" sheet="1" objects="1" scenarios="1"/>
  <protectedRanges>
    <protectedRange sqref="A7:D100" name="Range1"/>
  </protectedRanges>
  <mergeCells count="2">
    <mergeCell ref="A5:C5"/>
    <mergeCell ref="A4:D4"/>
  </mergeCells>
  <hyperlinks>
    <hyperlink ref="D2" location="Sheet1!K3" display="RETURN TO  TOP" xr:uid="{FAA10B00-DE8E-459E-AB4D-6A4968B05871}"/>
    <hyperlink ref="D2" location="'SCHEDULE A'!A1" display="RETURN TO SCHEDULE A" xr:uid="{9C286B2F-9C25-45CB-8726-142409FEEBB5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D3603-3A85-45D8-A6E8-113E0933BAD8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 A</vt:lpstr>
      <vt:lpstr>SCHEDULE B</vt:lpstr>
      <vt:lpstr>Sheet1</vt:lpstr>
      <vt:lpstr>SCHEDULE C</vt:lpstr>
      <vt:lpstr>lookup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Lebeuf, Leo (DOR)</dc:creator>
  <cp:lastModifiedBy>Roberta Fagan</cp:lastModifiedBy>
  <cp:lastPrinted>2022-07-01T16:32:34Z</cp:lastPrinted>
  <dcterms:created xsi:type="dcterms:W3CDTF">2021-10-14T13:06:35Z</dcterms:created>
  <dcterms:modified xsi:type="dcterms:W3CDTF">2024-06-10T15:18:51Z</dcterms:modified>
</cp:coreProperties>
</file>